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5180" windowHeight="8580" tabRatio="657" activeTab="2"/>
  </bookViews>
  <sheets>
    <sheet name="Meta data" sheetId="11" r:id="rId1"/>
    <sheet name="Organism_sample" sheetId="12" r:id="rId2"/>
    <sheet name="AssayComposition" sheetId="18" r:id="rId3"/>
    <sheet name="Results_calculated_Km Values" sheetId="13" r:id="rId4"/>
  </sheets>
  <externalReferences>
    <externalReference r:id="rId5"/>
  </externalReferences>
  <definedNames>
    <definedName name="wksowlv5">[1]wksowlv5!$B$3:$B$15</definedName>
  </definedNames>
  <calcPr calcId="145621"/>
</workbook>
</file>

<file path=xl/calcChain.xml><?xml version="1.0" encoding="utf-8"?>
<calcChain xmlns="http://schemas.openxmlformats.org/spreadsheetml/2006/main">
  <c r="G21" i="13" l="1"/>
  <c r="G20" i="13"/>
  <c r="G19" i="13"/>
  <c r="G18" i="13"/>
  <c r="G17" i="13"/>
  <c r="G14" i="13"/>
  <c r="G13" i="13"/>
  <c r="G12" i="13"/>
  <c r="G11" i="13"/>
  <c r="G15" i="13"/>
  <c r="G16" i="13"/>
  <c r="G3" i="13"/>
  <c r="G4" i="13"/>
  <c r="G5" i="13"/>
  <c r="G10" i="13"/>
  <c r="G9" i="13"/>
  <c r="G8" i="13"/>
  <c r="G7" i="13"/>
  <c r="G6" i="13"/>
</calcChain>
</file>

<file path=xl/sharedStrings.xml><?xml version="1.0" encoding="utf-8"?>
<sst xmlns="http://schemas.openxmlformats.org/spreadsheetml/2006/main" count="548" uniqueCount="171">
  <si>
    <t>Item</t>
  </si>
  <si>
    <t>Value</t>
  </si>
  <si>
    <t>Experimentator</t>
  </si>
  <si>
    <t>Raw data</t>
  </si>
  <si>
    <t>Reference</t>
  </si>
  <si>
    <t>SYSMO-LAB</t>
  </si>
  <si>
    <t>Description</t>
  </si>
  <si>
    <t>Aim</t>
  </si>
  <si>
    <t>Vessel type</t>
  </si>
  <si>
    <t>Stirring rate</t>
  </si>
  <si>
    <t>RPM</t>
  </si>
  <si>
    <t>Temperature</t>
  </si>
  <si>
    <t>degree celcius</t>
  </si>
  <si>
    <t xml:space="preserve">Volume </t>
  </si>
  <si>
    <t>ml</t>
  </si>
  <si>
    <t>Gas flow</t>
  </si>
  <si>
    <t>pH</t>
  </si>
  <si>
    <t>SOP's used</t>
  </si>
  <si>
    <t>Explanations</t>
  </si>
  <si>
    <t>Format</t>
  </si>
  <si>
    <t>Data</t>
  </si>
  <si>
    <t>TOPIC</t>
  </si>
  <si>
    <t>Titel</t>
  </si>
  <si>
    <t>text</t>
  </si>
  <si>
    <t>Comments</t>
  </si>
  <si>
    <t>some comments</t>
  </si>
  <si>
    <t>ASSAY</t>
  </si>
  <si>
    <t>Title</t>
  </si>
  <si>
    <t>Assay_type</t>
  </si>
  <si>
    <t>integer</t>
  </si>
  <si>
    <t>EXPERIMENT</t>
  </si>
  <si>
    <t>Experiment_description</t>
  </si>
  <si>
    <t>Experiment_type</t>
  </si>
  <si>
    <t>Experimentalist</t>
  </si>
  <si>
    <t>Begin_date</t>
  </si>
  <si>
    <t>date</t>
  </si>
  <si>
    <t>User</t>
  </si>
  <si>
    <t>Group</t>
  </si>
  <si>
    <t>SOP</t>
  </si>
  <si>
    <t xml:space="preserve">Organism </t>
  </si>
  <si>
    <t>NCBI_ID</t>
  </si>
  <si>
    <t>Strain</t>
  </si>
  <si>
    <t>Genotype</t>
  </si>
  <si>
    <t>wild-type</t>
  </si>
  <si>
    <t>Phenotype</t>
  </si>
  <si>
    <t>Experimental_conditions</t>
  </si>
  <si>
    <t>temperature</t>
  </si>
  <si>
    <t>buffer</t>
  </si>
  <si>
    <t>Start_value</t>
  </si>
  <si>
    <t>float/text</t>
  </si>
  <si>
    <t>End_value</t>
  </si>
  <si>
    <t>Unit</t>
  </si>
  <si>
    <t>dimensionlesss</t>
  </si>
  <si>
    <t>ºC</t>
  </si>
  <si>
    <t>FACTORS_STUDIED</t>
  </si>
  <si>
    <t>DATA_CREATED</t>
  </si>
  <si>
    <t>Datatype</t>
  </si>
  <si>
    <t>Creation_date</t>
  </si>
  <si>
    <t>Status</t>
  </si>
  <si>
    <t>row, normalised, ....</t>
  </si>
  <si>
    <t>Person_created</t>
  </si>
  <si>
    <t>DATA_FILE</t>
  </si>
  <si>
    <t>File_name</t>
  </si>
  <si>
    <t>File_type</t>
  </si>
  <si>
    <t>excel sheet</t>
  </si>
  <si>
    <t>Storage_location</t>
  </si>
  <si>
    <t>Storage_date</t>
  </si>
  <si>
    <t>Last_change_date</t>
  </si>
  <si>
    <t>TemplateID</t>
  </si>
  <si>
    <t xml:space="preserve">Assessment of kinetic parameters of LDH to include in a catabolic model </t>
  </si>
  <si>
    <t>LDH kinetics</t>
  </si>
  <si>
    <t>Concentration series</t>
  </si>
  <si>
    <t>SYSMOLAB</t>
  </si>
  <si>
    <t>S.pyogenes</t>
  </si>
  <si>
    <t>M49</t>
  </si>
  <si>
    <t xml:space="preserve">Km </t>
  </si>
  <si>
    <t>mM</t>
  </si>
  <si>
    <t>concentration dependent rates</t>
  </si>
  <si>
    <t>rates</t>
  </si>
  <si>
    <t>SYSMOSEEK</t>
  </si>
  <si>
    <t>Enzyme kinetics template</t>
  </si>
  <si>
    <t>Silvio Hering</t>
  </si>
  <si>
    <t>µl</t>
  </si>
  <si>
    <t>7.0 and 6.0</t>
  </si>
  <si>
    <t>7.0</t>
  </si>
  <si>
    <t>6.0</t>
  </si>
  <si>
    <t>08/2011-10/2011</t>
  </si>
  <si>
    <t>Sample</t>
  </si>
  <si>
    <t>384 wellplate</t>
  </si>
  <si>
    <t>purified enzyme</t>
  </si>
  <si>
    <t>ldh_kinetic</t>
  </si>
  <si>
    <t>L.plantarum</t>
  </si>
  <si>
    <t>Lactate</t>
  </si>
  <si>
    <t>Pyruvate</t>
  </si>
  <si>
    <t>MgCl2</t>
  </si>
  <si>
    <t>NADH</t>
  </si>
  <si>
    <t>NAD+</t>
  </si>
  <si>
    <t>Measurement</t>
  </si>
  <si>
    <t>Km NADH</t>
  </si>
  <si>
    <t>Fructose-1.6-bisphophate</t>
  </si>
  <si>
    <t>Km Lactate</t>
  </si>
  <si>
    <t>Km NAD+</t>
  </si>
  <si>
    <t>unit</t>
  </si>
  <si>
    <t>MES/KOH Buffer</t>
  </si>
  <si>
    <t>Km Pyruvate</t>
  </si>
  <si>
    <t>Identifer</t>
  </si>
  <si>
    <t>1.0</t>
  </si>
  <si>
    <t>0.0 - 50.0 *</t>
  </si>
  <si>
    <t>0.0 - 4.0 *</t>
  </si>
  <si>
    <t>0.0 - 500 *</t>
  </si>
  <si>
    <t>0.0 - 10.0 *</t>
  </si>
  <si>
    <t xml:space="preserve">Subtrate </t>
  </si>
  <si>
    <t>Km value</t>
  </si>
  <si>
    <t>standard deviation Km</t>
  </si>
  <si>
    <t>%</t>
  </si>
  <si>
    <t>± 5.55</t>
  </si>
  <si>
    <t>± 7.63</t>
  </si>
  <si>
    <t>± 6.22</t>
  </si>
  <si>
    <t>± 5.74</t>
  </si>
  <si>
    <t>Organism</t>
  </si>
  <si>
    <t>± 5.22</t>
  </si>
  <si>
    <t>± 7.02</t>
  </si>
  <si>
    <t>± 3.84</t>
  </si>
  <si>
    <t>Enzyme</t>
  </si>
  <si>
    <t>L-LDH</t>
  </si>
  <si>
    <t>± 7.60</t>
  </si>
  <si>
    <t>Forward reaction: Measurement at 380 nm-&gt; Decrease of NADH
Reverse direction: Measurement at 340 nm-&gt; Increase of NADH</t>
  </si>
  <si>
    <t>* varied for the measurements (concentration dependent rates)</t>
  </si>
  <si>
    <t>L-LDHLI</t>
  </si>
  <si>
    <t>± 6.18</t>
  </si>
  <si>
    <t>± 9.43</t>
  </si>
  <si>
    <t>± 6.00</t>
  </si>
  <si>
    <t>± 6.60</t>
  </si>
  <si>
    <t>± 5.30</t>
  </si>
  <si>
    <t>± 7.40</t>
  </si>
  <si>
    <t>± 4.1</t>
  </si>
  <si>
    <t>± 4.9</t>
  </si>
  <si>
    <t>commentary</t>
  </si>
  <si>
    <t>in absence of fructose-1.6-bisphosphate</t>
  </si>
  <si>
    <t>± 10.2</t>
  </si>
  <si>
    <t>± 6.38</t>
  </si>
  <si>
    <t>± 7.72</t>
  </si>
  <si>
    <t>S. pyogenes, E.faecalis, L.plantarum</t>
  </si>
  <si>
    <t>E.faeclis</t>
  </si>
  <si>
    <t>WCFS1</t>
  </si>
  <si>
    <t>V583</t>
  </si>
  <si>
    <r>
      <t>E.coli DH5</t>
    </r>
    <r>
      <rPr>
        <sz val="12"/>
        <rFont val="Calibri"/>
        <family val="2"/>
      </rPr>
      <t>α</t>
    </r>
    <r>
      <rPr>
        <sz val="12"/>
        <rFont val="Times New Roman"/>
        <family val="1"/>
      </rPr>
      <t xml:space="preserve"> IBA2_Lp_ldhL1</t>
    </r>
  </si>
  <si>
    <t>L.plantarum WCFS1</t>
  </si>
  <si>
    <r>
      <t>E.coli DH5</t>
    </r>
    <r>
      <rPr>
        <sz val="12"/>
        <rFont val="Calibri"/>
        <family val="2"/>
      </rPr>
      <t>α</t>
    </r>
    <r>
      <rPr>
        <sz val="12"/>
        <rFont val="Times New Roman"/>
        <family val="1"/>
      </rPr>
      <t xml:space="preserve"> IBA2_Sp_ldh</t>
    </r>
    <r>
      <rPr>
        <sz val="11"/>
        <color theme="1"/>
        <rFont val="Calibri"/>
        <family val="2"/>
        <scheme val="minor"/>
      </rPr>
      <t/>
    </r>
  </si>
  <si>
    <r>
      <t>E.coli DH5</t>
    </r>
    <r>
      <rPr>
        <sz val="12"/>
        <rFont val="Calibri"/>
        <family val="2"/>
      </rPr>
      <t>α</t>
    </r>
    <r>
      <rPr>
        <sz val="12"/>
        <rFont val="Times New Roman"/>
        <family val="1"/>
      </rPr>
      <t xml:space="preserve"> IBA2_Ef_ldh1</t>
    </r>
  </si>
  <si>
    <t>E.faecalis V583</t>
  </si>
  <si>
    <t>in presence of fructose-1.6-bisphosphate</t>
  </si>
  <si>
    <t>S.pyogenes M49</t>
  </si>
  <si>
    <t>Organism of Origin</t>
  </si>
  <si>
    <t xml:space="preserve">overexpression strain </t>
  </si>
  <si>
    <t>E.coli DH5α</t>
  </si>
  <si>
    <t>Heterologous Expression of LDHs from different lactic acid bacteria in Escherichia coli DH5α. Measurements on kinetics of L-LDHs from different latic acid bacterias at pH 6.0 and pH 7.0.</t>
  </si>
  <si>
    <t>enzymatic assay</t>
  </si>
  <si>
    <t xml:space="preserve">E.faecalis </t>
  </si>
  <si>
    <t xml:space="preserve">L.plantarum </t>
  </si>
  <si>
    <t>WT</t>
  </si>
  <si>
    <t>Treatment 1</t>
  </si>
  <si>
    <t>Treatment 2 (activator)</t>
  </si>
  <si>
    <t>Organism/cell</t>
  </si>
  <si>
    <t>recombinant protein</t>
  </si>
  <si>
    <t>Culture_description</t>
  </si>
  <si>
    <t>L-lactate dehydrogenase/ E.C: 1.1.1.27/  MW: 35.28 kDa/ organism of origin: Spy49_0904c/length: 984 bp</t>
  </si>
  <si>
    <t>L-lactate dehydrogenase I / E.C: 1.1.1.27/  MW: 35.49 kDa/ organism of origin: EF0255/length: 984 bp</t>
  </si>
  <si>
    <t>L-lactate dehydrogenase I / E.C: 1.1.1.27/  MW: 34.21 kDa/ organism of origin: lp_1101/length: 930 bp</t>
  </si>
  <si>
    <t>Sample_ID</t>
  </si>
  <si>
    <t>Strain comment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</si>
</sst>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2"/>
      <color indexed="8"/>
      <name val="Times New Roman"/>
      <family val="1"/>
    </font>
    <font>
      <b/>
      <sz val="12"/>
      <color indexed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2"/>
      <color indexed="12"/>
      <name val="Times New Roman"/>
      <family val="1"/>
    </font>
    <font>
      <b/>
      <sz val="12"/>
      <color indexed="8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Calibri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2" fillId="0" borderId="0"/>
    <xf numFmtId="0" fontId="2" fillId="0" borderId="0"/>
  </cellStyleXfs>
  <cellXfs count="61">
    <xf numFmtId="0" fontId="0" fillId="0" borderId="0" xfId="0"/>
    <xf numFmtId="0" fontId="5" fillId="2" borderId="0" xfId="0" applyFont="1" applyFill="1" applyAlignment="1">
      <alignment horizontal="center" wrapText="1"/>
    </xf>
    <xf numFmtId="0" fontId="5" fillId="0" borderId="0" xfId="0" applyFont="1" applyFill="1" applyAlignment="1">
      <alignment horizontal="center" wrapText="1"/>
    </xf>
    <xf numFmtId="0" fontId="6" fillId="0" borderId="0" xfId="1" applyFont="1"/>
    <xf numFmtId="0" fontId="6" fillId="0" borderId="0" xfId="1" applyFont="1" applyAlignment="1">
      <alignment horizontal="left"/>
    </xf>
    <xf numFmtId="0" fontId="6" fillId="0" borderId="0" xfId="1" applyAlignment="1">
      <alignment horizontal="center"/>
    </xf>
    <xf numFmtId="0" fontId="6" fillId="0" borderId="0" xfId="1" applyFont="1" applyAlignment="1">
      <alignment horizontal="center"/>
    </xf>
    <xf numFmtId="0" fontId="7" fillId="0" borderId="0" xfId="1" applyFont="1"/>
    <xf numFmtId="0" fontId="6" fillId="0" borderId="0" xfId="1" applyFont="1" applyFill="1" applyAlignment="1">
      <alignment horizontal="center"/>
    </xf>
    <xf numFmtId="14" fontId="6" fillId="0" borderId="0" xfId="1" applyNumberFormat="1" applyFont="1"/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wrapText="1"/>
    </xf>
    <xf numFmtId="0" fontId="7" fillId="0" borderId="0" xfId="1" applyFont="1" applyAlignment="1">
      <alignment horizontal="left"/>
    </xf>
    <xf numFmtId="0" fontId="6" fillId="0" borderId="0" xfId="0" applyFont="1" applyAlignment="1">
      <alignment horizontal="center" wrapText="1"/>
    </xf>
    <xf numFmtId="2" fontId="7" fillId="0" borderId="0" xfId="1" applyNumberFormat="1" applyFont="1"/>
    <xf numFmtId="2" fontId="6" fillId="0" borderId="0" xfId="1" applyNumberFormat="1" applyFont="1" applyAlignment="1">
      <alignment horizontal="center" vertical="center"/>
    </xf>
    <xf numFmtId="0" fontId="6" fillId="0" borderId="0" xfId="0" applyFont="1" applyBorder="1" applyAlignment="1">
      <alignment horizontal="center" vertical="top" wrapText="1"/>
    </xf>
    <xf numFmtId="17" fontId="6" fillId="0" borderId="0" xfId="0" applyNumberFormat="1" applyFont="1"/>
    <xf numFmtId="0" fontId="6" fillId="0" borderId="0" xfId="0" applyFont="1" applyBorder="1"/>
    <xf numFmtId="2" fontId="10" fillId="3" borderId="0" xfId="1" applyNumberFormat="1" applyFont="1" applyFill="1"/>
    <xf numFmtId="0" fontId="11" fillId="4" borderId="0" xfId="0" applyFont="1" applyFill="1"/>
    <xf numFmtId="0" fontId="6" fillId="4" borderId="0" xfId="0" applyFont="1" applyFill="1"/>
    <xf numFmtId="0" fontId="7" fillId="3" borderId="0" xfId="0" applyFont="1" applyFill="1" applyAlignment="1">
      <alignment horizontal="center"/>
    </xf>
    <xf numFmtId="1" fontId="6" fillId="3" borderId="2" xfId="0" applyNumberFormat="1" applyFont="1" applyFill="1" applyBorder="1" applyAlignment="1">
      <alignment horizontal="center" wrapText="1"/>
    </xf>
    <xf numFmtId="1" fontId="4" fillId="3" borderId="2" xfId="0" applyNumberFormat="1" applyFont="1" applyFill="1" applyBorder="1"/>
    <xf numFmtId="1" fontId="4" fillId="3" borderId="2" xfId="0" applyNumberFormat="1" applyFont="1" applyFill="1" applyBorder="1" applyAlignment="1">
      <alignment horizontal="center" wrapText="1"/>
    </xf>
    <xf numFmtId="1" fontId="6" fillId="3" borderId="2" xfId="0" applyNumberFormat="1" applyFont="1" applyFill="1" applyBorder="1"/>
    <xf numFmtId="164" fontId="6" fillId="3" borderId="2" xfId="0" applyNumberFormat="1" applyFont="1" applyFill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0" xfId="0" applyFont="1"/>
    <xf numFmtId="0" fontId="7" fillId="3" borderId="1" xfId="0" applyFont="1" applyFill="1" applyBorder="1"/>
    <xf numFmtId="0" fontId="4" fillId="0" borderId="0" xfId="0" applyFont="1" applyAlignment="1">
      <alignment horizontal="left"/>
    </xf>
    <xf numFmtId="1" fontId="6" fillId="3" borderId="0" xfId="0" applyNumberFormat="1" applyFont="1" applyFill="1"/>
    <xf numFmtId="1" fontId="6" fillId="3" borderId="0" xfId="0" applyNumberFormat="1" applyFont="1" applyFill="1" applyAlignment="1">
      <alignment horizontal="center" wrapText="1"/>
    </xf>
    <xf numFmtId="0" fontId="6" fillId="3" borderId="2" xfId="0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0" borderId="0" xfId="0" applyFont="1"/>
    <xf numFmtId="0" fontId="8" fillId="0" borderId="0" xfId="0" applyFont="1" applyFill="1"/>
    <xf numFmtId="0" fontId="8" fillId="0" borderId="0" xfId="0" applyFont="1" applyFill="1" applyBorder="1"/>
    <xf numFmtId="14" fontId="6" fillId="0" borderId="0" xfId="0" applyNumberFormat="1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/>
    <xf numFmtId="0" fontId="11" fillId="0" borderId="0" xfId="0" applyFont="1" applyAlignment="1">
      <alignment horizontal="center" wrapText="1"/>
    </xf>
    <xf numFmtId="0" fontId="7" fillId="0" borderId="0" xfId="1" applyFont="1" applyAlignment="1">
      <alignment horizontal="center"/>
    </xf>
    <xf numFmtId="0" fontId="10" fillId="3" borderId="1" xfId="1" applyFont="1" applyFill="1" applyBorder="1" applyAlignment="1" applyProtection="1">
      <alignment horizontal="left"/>
    </xf>
    <xf numFmtId="1" fontId="11" fillId="3" borderId="3" xfId="0" applyNumberFormat="1" applyFont="1" applyFill="1" applyBorder="1" applyAlignment="1">
      <alignment horizontal="center" wrapText="1"/>
    </xf>
    <xf numFmtId="1" fontId="6" fillId="3" borderId="4" xfId="0" applyNumberFormat="1" applyFont="1" applyFill="1" applyBorder="1"/>
    <xf numFmtId="1" fontId="6" fillId="3" borderId="5" xfId="0" applyNumberFormat="1" applyFont="1" applyFill="1" applyBorder="1"/>
    <xf numFmtId="0" fontId="11" fillId="3" borderId="2" xfId="1" applyFont="1" applyFill="1" applyBorder="1" applyAlignment="1" applyProtection="1">
      <alignment horizontal="left"/>
    </xf>
    <xf numFmtId="0" fontId="10" fillId="3" borderId="0" xfId="1" applyFont="1" applyFill="1" applyAlignment="1">
      <alignment horizontal="center"/>
    </xf>
    <xf numFmtId="0" fontId="10" fillId="3" borderId="0" xfId="1" applyFont="1" applyFill="1" applyAlignment="1" applyProtection="1">
      <alignment horizontal="center"/>
    </xf>
    <xf numFmtId="0" fontId="10" fillId="3" borderId="0" xfId="1" applyFont="1" applyFill="1" applyBorder="1" applyAlignment="1" applyProtection="1">
      <alignment horizontal="center"/>
    </xf>
    <xf numFmtId="0" fontId="10" fillId="4" borderId="0" xfId="0" applyFont="1" applyFill="1" applyAlignment="1">
      <alignment horizontal="center"/>
    </xf>
    <xf numFmtId="0" fontId="10" fillId="3" borderId="0" xfId="1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0" borderId="0" xfId="0" applyAlignment="1">
      <alignment horizontal="center"/>
    </xf>
    <xf numFmtId="0" fontId="13" fillId="3" borderId="0" xfId="0" applyFont="1" applyFill="1" applyAlignment="1">
      <alignment horizontal="center"/>
    </xf>
    <xf numFmtId="14" fontId="6" fillId="0" borderId="0" xfId="1" applyNumberFormat="1" applyFont="1" applyAlignment="1">
      <alignment horizontal="center"/>
    </xf>
  </cellXfs>
  <cellStyles count="4">
    <cellStyle name="Normal 2" xfId="1"/>
    <cellStyle name="Standard" xfId="0" builtinId="0"/>
    <cellStyle name="Standard 10" xfId="2"/>
    <cellStyle name="Standard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hemostat_SpyM49_&#916;arc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data"/>
      <sheetName val="Organism_sample"/>
      <sheetName val="Data_ExtracellularMetabolites"/>
      <sheetName val="Results_CalculatedFluxes"/>
      <sheetName val="Instrument_chemostat"/>
      <sheetName val="Instrument_measurements_envPara"/>
      <sheetName val="MediumComposition"/>
      <sheetName val="wksowlv0"/>
      <sheetName val="wksowlv1"/>
      <sheetName val="wksowlv2"/>
      <sheetName val="wksowlv3"/>
      <sheetName val="wksowlv4"/>
      <sheetName val="wksowlv5"/>
      <sheetName val="wksowlv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3">
          <cell r="B3" t="str">
            <v>BaCell</v>
          </cell>
        </row>
        <row r="4">
          <cell r="B4" t="str">
            <v>COSMIC</v>
          </cell>
        </row>
        <row r="5">
          <cell r="B5" t="str">
            <v>KOSMOBAC</v>
          </cell>
        </row>
        <row r="6">
          <cell r="B6" t="str">
            <v>MOSES</v>
          </cell>
        </row>
        <row r="7">
          <cell r="B7" t="str">
            <v>Noisy-Strep</v>
          </cell>
        </row>
        <row r="8">
          <cell r="B8" t="str">
            <v>PSYSMO</v>
          </cell>
        </row>
        <row r="9">
          <cell r="B9" t="str">
            <v>ScaRAB</v>
          </cell>
        </row>
        <row r="10">
          <cell r="B10" t="str">
            <v>SilicoTryp</v>
          </cell>
        </row>
        <row r="11">
          <cell r="B11" t="str">
            <v>STREAM</v>
          </cell>
        </row>
        <row r="12">
          <cell r="B12" t="str">
            <v>SulfoSys</v>
          </cell>
        </row>
        <row r="13">
          <cell r="B13" t="str">
            <v>SUMO</v>
          </cell>
        </row>
        <row r="14">
          <cell r="B14" t="str">
            <v>SysmoLab</v>
          </cell>
        </row>
        <row r="15">
          <cell r="B15" t="str">
            <v>Translucent</v>
          </cell>
        </row>
      </sheetData>
      <sheetData sheetId="13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7"/>
  <sheetViews>
    <sheetView topLeftCell="A7" workbookViewId="0">
      <selection activeCell="C27" sqref="C27"/>
    </sheetView>
  </sheetViews>
  <sheetFormatPr baseColWidth="10" defaultColWidth="9.140625" defaultRowHeight="15.75" x14ac:dyDescent="0.25"/>
  <cols>
    <col min="1" max="1" width="32.85546875" style="10" customWidth="1"/>
    <col min="2" max="2" width="38.140625" style="14" customWidth="1"/>
    <col min="3" max="3" width="49" style="14" customWidth="1"/>
    <col min="4" max="4" width="11.140625" style="10" customWidth="1"/>
    <col min="5" max="5" width="28.7109375" style="10" customWidth="1"/>
    <col min="6" max="16384" width="9.140625" style="10"/>
  </cols>
  <sheetData>
    <row r="1" spans="1:5" x14ac:dyDescent="0.25">
      <c r="A1" s="33" t="s">
        <v>0</v>
      </c>
      <c r="B1" s="34" t="s">
        <v>1</v>
      </c>
      <c r="C1" s="34"/>
    </row>
    <row r="2" spans="1:5" ht="15.75" customHeight="1" x14ac:dyDescent="0.25">
      <c r="A2" s="25" t="s">
        <v>2</v>
      </c>
      <c r="B2" s="26" t="s">
        <v>81</v>
      </c>
      <c r="C2" s="26"/>
      <c r="E2" s="1"/>
    </row>
    <row r="3" spans="1:5" x14ac:dyDescent="0.25">
      <c r="A3" s="27" t="s">
        <v>3</v>
      </c>
      <c r="B3" s="24"/>
      <c r="C3" s="24"/>
    </row>
    <row r="4" spans="1:5" x14ac:dyDescent="0.25">
      <c r="A4" s="27" t="s">
        <v>4</v>
      </c>
      <c r="B4" s="24" t="s">
        <v>5</v>
      </c>
      <c r="C4" s="24"/>
    </row>
    <row r="5" spans="1:5" x14ac:dyDescent="0.25">
      <c r="A5" s="27"/>
      <c r="B5" s="24"/>
      <c r="C5" s="24"/>
    </row>
    <row r="6" spans="1:5" ht="78.75" x14ac:dyDescent="0.25">
      <c r="A6" s="27" t="s">
        <v>6</v>
      </c>
      <c r="B6" s="24" t="s">
        <v>156</v>
      </c>
      <c r="C6" s="24"/>
    </row>
    <row r="7" spans="1:5" ht="31.5" x14ac:dyDescent="0.25">
      <c r="A7" s="27" t="s">
        <v>7</v>
      </c>
      <c r="B7" s="24" t="s">
        <v>69</v>
      </c>
      <c r="C7" s="24"/>
    </row>
    <row r="8" spans="1:5" x14ac:dyDescent="0.25">
      <c r="A8" s="47" t="s">
        <v>154</v>
      </c>
      <c r="B8" s="24" t="s">
        <v>155</v>
      </c>
      <c r="C8" s="24"/>
    </row>
    <row r="9" spans="1:5" x14ac:dyDescent="0.25">
      <c r="A9" s="49" t="s">
        <v>153</v>
      </c>
      <c r="B9" s="46" t="s">
        <v>142</v>
      </c>
      <c r="C9" s="24"/>
    </row>
    <row r="10" spans="1:5" x14ac:dyDescent="0.25">
      <c r="A10" s="48" t="s">
        <v>8</v>
      </c>
      <c r="B10" s="24" t="s">
        <v>88</v>
      </c>
      <c r="C10" s="24"/>
    </row>
    <row r="11" spans="1:5" x14ac:dyDescent="0.25">
      <c r="A11" s="27" t="s">
        <v>9</v>
      </c>
      <c r="B11" s="35">
        <v>0</v>
      </c>
      <c r="C11" s="35" t="s">
        <v>10</v>
      </c>
    </row>
    <row r="12" spans="1:5" x14ac:dyDescent="0.25">
      <c r="A12" s="27" t="s">
        <v>11</v>
      </c>
      <c r="B12" s="35">
        <v>30</v>
      </c>
      <c r="C12" s="35" t="s">
        <v>12</v>
      </c>
    </row>
    <row r="13" spans="1:5" x14ac:dyDescent="0.25">
      <c r="A13" s="27" t="s">
        <v>13</v>
      </c>
      <c r="B13" s="24">
        <v>60</v>
      </c>
      <c r="C13" s="24" t="s">
        <v>82</v>
      </c>
    </row>
    <row r="14" spans="1:5" x14ac:dyDescent="0.25">
      <c r="A14" s="27" t="s">
        <v>15</v>
      </c>
      <c r="B14" s="24">
        <v>0</v>
      </c>
      <c r="C14" s="24" t="s">
        <v>14</v>
      </c>
    </row>
    <row r="15" spans="1:5" x14ac:dyDescent="0.25">
      <c r="A15" s="27" t="s">
        <v>16</v>
      </c>
      <c r="B15" s="28" t="s">
        <v>83</v>
      </c>
      <c r="C15" s="24"/>
    </row>
    <row r="16" spans="1:5" x14ac:dyDescent="0.25">
      <c r="A16" s="27" t="s">
        <v>17</v>
      </c>
      <c r="B16" s="35">
        <v>1</v>
      </c>
      <c r="C16" s="35"/>
    </row>
    <row r="18" spans="1:3" x14ac:dyDescent="0.25">
      <c r="A18" s="10" t="s">
        <v>18</v>
      </c>
      <c r="B18" s="36" t="s">
        <v>19</v>
      </c>
      <c r="C18" s="36" t="s">
        <v>20</v>
      </c>
    </row>
    <row r="19" spans="1:3" ht="16.5" thickBot="1" x14ac:dyDescent="0.3"/>
    <row r="20" spans="1:3" ht="16.5" thickBot="1" x14ac:dyDescent="0.3">
      <c r="A20" s="31" t="s">
        <v>21</v>
      </c>
    </row>
    <row r="21" spans="1:3" ht="64.5" customHeight="1" x14ac:dyDescent="0.25">
      <c r="A21" s="37" t="s">
        <v>22</v>
      </c>
      <c r="B21" s="14" t="s">
        <v>23</v>
      </c>
      <c r="C21" s="24" t="s">
        <v>156</v>
      </c>
    </row>
    <row r="22" spans="1:3" x14ac:dyDescent="0.25">
      <c r="A22" s="37" t="s">
        <v>24</v>
      </c>
      <c r="B22" s="14" t="s">
        <v>23</v>
      </c>
      <c r="C22" s="14" t="s">
        <v>25</v>
      </c>
    </row>
    <row r="23" spans="1:3" ht="16.5" thickBot="1" x14ac:dyDescent="0.3">
      <c r="A23" s="37"/>
    </row>
    <row r="24" spans="1:3" ht="16.5" thickBot="1" x14ac:dyDescent="0.3">
      <c r="A24" s="31" t="s">
        <v>26</v>
      </c>
    </row>
    <row r="25" spans="1:3" x14ac:dyDescent="0.25">
      <c r="A25" s="37" t="s">
        <v>27</v>
      </c>
      <c r="B25" s="14" t="s">
        <v>23</v>
      </c>
      <c r="C25" s="14" t="s">
        <v>70</v>
      </c>
    </row>
    <row r="26" spans="1:3" x14ac:dyDescent="0.25">
      <c r="A26" s="38" t="s">
        <v>28</v>
      </c>
      <c r="B26" s="14" t="s">
        <v>29</v>
      </c>
      <c r="C26" s="14" t="s">
        <v>157</v>
      </c>
    </row>
    <row r="27" spans="1:3" x14ac:dyDescent="0.25">
      <c r="A27" s="39" t="s">
        <v>24</v>
      </c>
      <c r="C27" s="35" t="s">
        <v>89</v>
      </c>
    </row>
    <row r="28" spans="1:3" ht="16.5" thickBot="1" x14ac:dyDescent="0.3">
      <c r="A28" s="39"/>
    </row>
    <row r="29" spans="1:3" ht="16.5" thickBot="1" x14ac:dyDescent="0.3">
      <c r="A29" s="31" t="s">
        <v>30</v>
      </c>
    </row>
    <row r="30" spans="1:3" ht="63" x14ac:dyDescent="0.25">
      <c r="A30" s="37" t="s">
        <v>31</v>
      </c>
      <c r="B30" s="14" t="s">
        <v>23</v>
      </c>
      <c r="C30" s="35" t="s">
        <v>126</v>
      </c>
    </row>
    <row r="31" spans="1:3" x14ac:dyDescent="0.25">
      <c r="A31" s="37" t="s">
        <v>32</v>
      </c>
      <c r="B31" s="14" t="s">
        <v>23</v>
      </c>
      <c r="C31" s="14" t="s">
        <v>71</v>
      </c>
    </row>
    <row r="32" spans="1:3" x14ac:dyDescent="0.25">
      <c r="A32" s="37" t="s">
        <v>33</v>
      </c>
      <c r="B32" s="14" t="s">
        <v>23</v>
      </c>
      <c r="C32" s="14" t="s">
        <v>81</v>
      </c>
    </row>
    <row r="34" spans="1:5" x14ac:dyDescent="0.25">
      <c r="A34" s="37" t="s">
        <v>34</v>
      </c>
      <c r="B34" s="14" t="s">
        <v>35</v>
      </c>
      <c r="C34" s="40">
        <v>40828</v>
      </c>
      <c r="D34" s="2"/>
    </row>
    <row r="35" spans="1:5" x14ac:dyDescent="0.25">
      <c r="A35" s="38" t="s">
        <v>36</v>
      </c>
      <c r="B35" s="14" t="s">
        <v>29</v>
      </c>
      <c r="C35" s="14" t="s">
        <v>81</v>
      </c>
    </row>
    <row r="36" spans="1:5" x14ac:dyDescent="0.25">
      <c r="A36" s="38" t="s">
        <v>37</v>
      </c>
      <c r="B36" s="14" t="s">
        <v>29</v>
      </c>
      <c r="C36" s="14" t="s">
        <v>72</v>
      </c>
    </row>
    <row r="37" spans="1:5" x14ac:dyDescent="0.25">
      <c r="A37" s="38" t="s">
        <v>38</v>
      </c>
      <c r="C37" s="14">
        <v>1</v>
      </c>
    </row>
    <row r="41" spans="1:5" ht="16.5" thickBot="1" x14ac:dyDescent="0.3"/>
    <row r="42" spans="1:5" ht="16.5" thickBot="1" x14ac:dyDescent="0.3">
      <c r="A42" s="45" t="s">
        <v>153</v>
      </c>
    </row>
    <row r="43" spans="1:5" x14ac:dyDescent="0.25">
      <c r="A43" s="38" t="s">
        <v>39</v>
      </c>
      <c r="B43" s="14" t="s">
        <v>29</v>
      </c>
      <c r="C43" s="14" t="s">
        <v>73</v>
      </c>
      <c r="D43" s="11" t="s">
        <v>91</v>
      </c>
      <c r="E43" s="11" t="s">
        <v>143</v>
      </c>
    </row>
    <row r="44" spans="1:5" x14ac:dyDescent="0.25">
      <c r="A44" s="37" t="s">
        <v>40</v>
      </c>
      <c r="B44" s="14" t="s">
        <v>29</v>
      </c>
      <c r="C44" s="14">
        <v>294934</v>
      </c>
      <c r="D44" s="11">
        <v>220668</v>
      </c>
      <c r="E44" s="11">
        <v>226185</v>
      </c>
    </row>
    <row r="45" spans="1:5" x14ac:dyDescent="0.25">
      <c r="A45" s="37" t="s">
        <v>41</v>
      </c>
      <c r="B45" s="14" t="s">
        <v>23</v>
      </c>
      <c r="C45" s="14" t="s">
        <v>74</v>
      </c>
      <c r="D45" s="11" t="s">
        <v>144</v>
      </c>
      <c r="E45" s="11" t="s">
        <v>145</v>
      </c>
    </row>
    <row r="46" spans="1:5" x14ac:dyDescent="0.25">
      <c r="A46" s="37" t="s">
        <v>42</v>
      </c>
      <c r="B46" s="14" t="s">
        <v>23</v>
      </c>
      <c r="C46" s="43" t="s">
        <v>43</v>
      </c>
      <c r="D46" s="43" t="s">
        <v>43</v>
      </c>
      <c r="E46" s="43" t="s">
        <v>43</v>
      </c>
    </row>
    <row r="47" spans="1:5" x14ac:dyDescent="0.25">
      <c r="A47" s="37" t="s">
        <v>44</v>
      </c>
      <c r="B47" s="14" t="s">
        <v>23</v>
      </c>
      <c r="C47" s="43" t="s">
        <v>43</v>
      </c>
      <c r="D47" s="43" t="s">
        <v>43</v>
      </c>
      <c r="E47" s="43" t="s">
        <v>43</v>
      </c>
    </row>
    <row r="49" spans="1:5" ht="16.5" thickBot="1" x14ac:dyDescent="0.3">
      <c r="B49" s="29"/>
      <c r="C49" s="29"/>
      <c r="D49" s="30"/>
      <c r="E49" s="30"/>
    </row>
    <row r="50" spans="1:5" ht="16.5" thickBot="1" x14ac:dyDescent="0.3">
      <c r="A50" s="31" t="s">
        <v>45</v>
      </c>
      <c r="B50" s="29"/>
      <c r="C50" s="29"/>
      <c r="D50" s="30"/>
      <c r="E50" s="30"/>
    </row>
    <row r="51" spans="1:5" x14ac:dyDescent="0.25">
      <c r="A51" s="37" t="s">
        <v>0</v>
      </c>
      <c r="B51" s="29" t="s">
        <v>23</v>
      </c>
      <c r="C51" s="29" t="s">
        <v>16</v>
      </c>
      <c r="D51" s="32" t="s">
        <v>46</v>
      </c>
      <c r="E51" s="32" t="s">
        <v>47</v>
      </c>
    </row>
    <row r="52" spans="1:5" x14ac:dyDescent="0.25">
      <c r="A52" s="37" t="s">
        <v>48</v>
      </c>
      <c r="B52" s="41" t="s">
        <v>49</v>
      </c>
      <c r="C52" s="41" t="s">
        <v>84</v>
      </c>
      <c r="D52" s="32">
        <v>30</v>
      </c>
      <c r="E52" s="32">
        <v>1</v>
      </c>
    </row>
    <row r="53" spans="1:5" x14ac:dyDescent="0.25">
      <c r="A53" s="37" t="s">
        <v>50</v>
      </c>
      <c r="B53" s="41" t="s">
        <v>49</v>
      </c>
      <c r="C53" s="41" t="s">
        <v>85</v>
      </c>
      <c r="D53" s="32">
        <v>30</v>
      </c>
      <c r="E53" s="32">
        <v>1</v>
      </c>
    </row>
    <row r="54" spans="1:5" x14ac:dyDescent="0.25">
      <c r="A54" s="37" t="s">
        <v>51</v>
      </c>
      <c r="B54" s="29" t="s">
        <v>23</v>
      </c>
      <c r="C54" s="29" t="s">
        <v>52</v>
      </c>
      <c r="D54" s="32" t="s">
        <v>53</v>
      </c>
      <c r="E54" s="30"/>
    </row>
    <row r="55" spans="1:5" x14ac:dyDescent="0.25">
      <c r="A55" s="37" t="s">
        <v>24</v>
      </c>
      <c r="B55" s="29"/>
      <c r="C55" s="29"/>
      <c r="D55" s="32"/>
      <c r="E55" s="32"/>
    </row>
    <row r="56" spans="1:5" ht="16.5" thickBot="1" x14ac:dyDescent="0.3">
      <c r="D56" s="30"/>
      <c r="E56" s="30"/>
    </row>
    <row r="57" spans="1:5" ht="16.5" thickBot="1" x14ac:dyDescent="0.3">
      <c r="A57" s="31" t="s">
        <v>54</v>
      </c>
      <c r="B57" s="29"/>
      <c r="C57" s="29"/>
      <c r="D57" s="30"/>
      <c r="E57" s="30"/>
    </row>
    <row r="58" spans="1:5" x14ac:dyDescent="0.25">
      <c r="A58" s="37" t="s">
        <v>0</v>
      </c>
      <c r="B58" s="29" t="s">
        <v>23</v>
      </c>
      <c r="C58" s="29" t="s">
        <v>75</v>
      </c>
      <c r="D58" s="30"/>
      <c r="E58" s="30"/>
    </row>
    <row r="59" spans="1:5" x14ac:dyDescent="0.25">
      <c r="A59" s="37" t="s">
        <v>48</v>
      </c>
      <c r="B59" s="41" t="s">
        <v>49</v>
      </c>
      <c r="C59" s="41">
        <v>0</v>
      </c>
    </row>
    <row r="60" spans="1:5" x14ac:dyDescent="0.25">
      <c r="A60" s="37" t="s">
        <v>50</v>
      </c>
      <c r="B60" s="41" t="s">
        <v>49</v>
      </c>
      <c r="C60" s="36">
        <v>0</v>
      </c>
    </row>
    <row r="61" spans="1:5" x14ac:dyDescent="0.25">
      <c r="A61" s="37" t="s">
        <v>51</v>
      </c>
      <c r="B61" s="29" t="s">
        <v>23</v>
      </c>
      <c r="C61" s="29" t="s">
        <v>76</v>
      </c>
    </row>
    <row r="62" spans="1:5" x14ac:dyDescent="0.25">
      <c r="A62" s="37" t="s">
        <v>24</v>
      </c>
      <c r="B62" s="29"/>
      <c r="C62" s="29" t="s">
        <v>77</v>
      </c>
    </row>
    <row r="63" spans="1:5" ht="16.5" thickBot="1" x14ac:dyDescent="0.3">
      <c r="B63" s="29"/>
      <c r="C63" s="29"/>
    </row>
    <row r="64" spans="1:5" ht="16.5" thickBot="1" x14ac:dyDescent="0.3">
      <c r="A64" s="31" t="s">
        <v>55</v>
      </c>
      <c r="B64" s="29"/>
      <c r="C64" s="29"/>
    </row>
    <row r="65" spans="1:3" x14ac:dyDescent="0.25">
      <c r="A65" s="37" t="s">
        <v>56</v>
      </c>
      <c r="B65" s="29" t="s">
        <v>23</v>
      </c>
      <c r="C65" s="29" t="s">
        <v>78</v>
      </c>
    </row>
    <row r="66" spans="1:3" x14ac:dyDescent="0.25">
      <c r="A66" s="37" t="s">
        <v>57</v>
      </c>
      <c r="B66" s="14" t="s">
        <v>35</v>
      </c>
      <c r="C66" s="14" t="s">
        <v>86</v>
      </c>
    </row>
    <row r="67" spans="1:3" x14ac:dyDescent="0.25">
      <c r="A67" s="37" t="s">
        <v>58</v>
      </c>
      <c r="B67" s="14" t="s">
        <v>23</v>
      </c>
      <c r="C67" s="14" t="s">
        <v>59</v>
      </c>
    </row>
    <row r="68" spans="1:3" x14ac:dyDescent="0.25">
      <c r="A68" s="37" t="s">
        <v>60</v>
      </c>
      <c r="B68" s="14" t="s">
        <v>23</v>
      </c>
      <c r="C68" s="14" t="s">
        <v>81</v>
      </c>
    </row>
    <row r="70" spans="1:3" x14ac:dyDescent="0.25">
      <c r="A70" s="10" t="s">
        <v>61</v>
      </c>
    </row>
    <row r="71" spans="1:3" x14ac:dyDescent="0.25">
      <c r="A71" s="37" t="s">
        <v>62</v>
      </c>
      <c r="B71" s="14" t="s">
        <v>23</v>
      </c>
      <c r="C71" s="14" t="s">
        <v>90</v>
      </c>
    </row>
    <row r="72" spans="1:3" x14ac:dyDescent="0.25">
      <c r="A72" s="37" t="s">
        <v>63</v>
      </c>
      <c r="B72" s="14" t="s">
        <v>23</v>
      </c>
      <c r="C72" s="14" t="s">
        <v>64</v>
      </c>
    </row>
    <row r="73" spans="1:3" x14ac:dyDescent="0.25">
      <c r="A73" s="37" t="s">
        <v>65</v>
      </c>
      <c r="B73" s="14" t="s">
        <v>23</v>
      </c>
      <c r="C73" s="14" t="s">
        <v>79</v>
      </c>
    </row>
    <row r="74" spans="1:3" x14ac:dyDescent="0.25">
      <c r="A74" s="37" t="s">
        <v>66</v>
      </c>
      <c r="B74" s="14" t="s">
        <v>35</v>
      </c>
      <c r="C74" s="40">
        <v>40998</v>
      </c>
    </row>
    <row r="75" spans="1:3" x14ac:dyDescent="0.25">
      <c r="A75" s="37" t="s">
        <v>67</v>
      </c>
      <c r="B75" s="14" t="s">
        <v>35</v>
      </c>
      <c r="C75" s="40">
        <v>40998</v>
      </c>
    </row>
    <row r="76" spans="1:3" x14ac:dyDescent="0.25">
      <c r="A76" s="37" t="s">
        <v>68</v>
      </c>
      <c r="B76" s="14" t="s">
        <v>23</v>
      </c>
      <c r="C76" s="14" t="s">
        <v>80</v>
      </c>
    </row>
    <row r="77" spans="1:3" x14ac:dyDescent="0.25">
      <c r="A77" s="42"/>
    </row>
  </sheetData>
  <phoneticPr fontId="3" type="noConversion"/>
  <pageMargins left="0.78740157499999996" right="0.78740157499999996" top="0.984251969" bottom="0.984251969" header="0.5" footer="0.5"/>
  <pageSetup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workbookViewId="0">
      <selection activeCell="A23" sqref="A23"/>
    </sheetView>
  </sheetViews>
  <sheetFormatPr baseColWidth="10" defaultRowHeight="12.75" x14ac:dyDescent="0.2"/>
  <cols>
    <col min="1" max="1" width="11.42578125" style="58"/>
    <col min="2" max="2" width="10.7109375" style="58" customWidth="1"/>
    <col min="3" max="3" width="14.85546875" style="58" customWidth="1"/>
    <col min="4" max="4" width="20.5703125" style="58" customWidth="1"/>
    <col min="5" max="5" width="9" style="58" customWidth="1"/>
    <col min="6" max="6" width="12.85546875" style="58" customWidth="1"/>
    <col min="7" max="7" width="27.5703125" style="58" customWidth="1"/>
    <col min="8" max="8" width="23.85546875" style="58" customWidth="1"/>
    <col min="9" max="9" width="25.85546875" style="58" customWidth="1"/>
    <col min="10" max="10" width="24.42578125" style="58" customWidth="1"/>
    <col min="11" max="11" width="17" style="58" customWidth="1"/>
    <col min="12" max="12" width="14.5703125" style="58" customWidth="1"/>
    <col min="13" max="13" width="20.140625" style="58" customWidth="1"/>
    <col min="14" max="14" width="14.140625" style="58" customWidth="1"/>
    <col min="15" max="16384" width="11.42578125" style="58"/>
  </cols>
  <sheetData>
    <row r="1" spans="1:16" ht="15.75" x14ac:dyDescent="0.25">
      <c r="B1" s="5"/>
      <c r="C1" s="5"/>
      <c r="D1" s="6"/>
      <c r="E1" s="6"/>
      <c r="F1" s="6"/>
      <c r="G1" s="6"/>
      <c r="H1" s="5" t="s">
        <v>161</v>
      </c>
      <c r="I1" s="5" t="s">
        <v>162</v>
      </c>
      <c r="J1" s="5" t="s">
        <v>163</v>
      </c>
      <c r="K1" s="56" t="s">
        <v>165</v>
      </c>
    </row>
    <row r="2" spans="1:16" ht="15.75" x14ac:dyDescent="0.25">
      <c r="A2" s="59"/>
      <c r="B2" s="54" t="s">
        <v>169</v>
      </c>
      <c r="C2" s="52"/>
      <c r="D2" s="52" t="s">
        <v>119</v>
      </c>
      <c r="E2" s="54" t="s">
        <v>41</v>
      </c>
      <c r="F2" s="52" t="s">
        <v>42</v>
      </c>
      <c r="G2" s="52" t="s">
        <v>170</v>
      </c>
      <c r="H2" s="52" t="s">
        <v>16</v>
      </c>
      <c r="I2" s="52" t="s">
        <v>99</v>
      </c>
      <c r="J2" s="52"/>
      <c r="K2" s="52"/>
      <c r="L2" s="52"/>
      <c r="M2" s="52"/>
      <c r="N2" s="52"/>
      <c r="O2" s="54"/>
      <c r="P2" s="53"/>
    </row>
    <row r="3" spans="1:16" ht="15.75" x14ac:dyDescent="0.25">
      <c r="A3" s="55" t="s">
        <v>51</v>
      </c>
      <c r="B3" s="55"/>
      <c r="C3" s="55"/>
      <c r="D3" s="55"/>
      <c r="E3" s="55"/>
      <c r="F3" s="57"/>
      <c r="G3" s="55"/>
      <c r="H3" s="55"/>
      <c r="I3" s="55" t="s">
        <v>76</v>
      </c>
      <c r="J3" s="55"/>
      <c r="K3" s="55"/>
      <c r="L3" s="55"/>
      <c r="M3" s="55"/>
      <c r="N3" s="55"/>
      <c r="O3" s="55"/>
      <c r="P3" s="11"/>
    </row>
    <row r="4" spans="1:16" ht="15.75" x14ac:dyDescent="0.25">
      <c r="A4" s="11"/>
      <c r="B4" s="44">
        <v>1</v>
      </c>
      <c r="C4" s="6"/>
      <c r="D4" s="6" t="s">
        <v>73</v>
      </c>
      <c r="E4" s="6" t="s">
        <v>74</v>
      </c>
      <c r="F4" s="8" t="s">
        <v>160</v>
      </c>
      <c r="G4" s="5" t="s">
        <v>148</v>
      </c>
      <c r="H4" s="6" t="s">
        <v>84</v>
      </c>
      <c r="I4" s="44">
        <v>3</v>
      </c>
      <c r="J4" s="6" t="s">
        <v>164</v>
      </c>
      <c r="K4" s="6" t="s">
        <v>166</v>
      </c>
      <c r="L4" s="60"/>
      <c r="M4" s="11"/>
      <c r="N4" s="11"/>
      <c r="O4" s="11"/>
      <c r="P4" s="11"/>
    </row>
    <row r="5" spans="1:16" ht="15.75" x14ac:dyDescent="0.25">
      <c r="A5" s="11"/>
      <c r="B5" s="44">
        <v>2</v>
      </c>
      <c r="C5" s="6"/>
      <c r="D5" s="6" t="s">
        <v>73</v>
      </c>
      <c r="E5" s="6" t="s">
        <v>74</v>
      </c>
      <c r="F5" s="8" t="s">
        <v>160</v>
      </c>
      <c r="G5" s="5" t="s">
        <v>148</v>
      </c>
      <c r="H5" s="6" t="s">
        <v>85</v>
      </c>
      <c r="I5" s="44">
        <v>3</v>
      </c>
      <c r="J5" s="6" t="s">
        <v>164</v>
      </c>
      <c r="K5" s="6" t="s">
        <v>166</v>
      </c>
      <c r="L5" s="60"/>
      <c r="M5" s="11"/>
      <c r="N5" s="11"/>
      <c r="O5" s="11"/>
      <c r="P5" s="11"/>
    </row>
    <row r="6" spans="1:16" ht="15.75" x14ac:dyDescent="0.25">
      <c r="A6" s="11"/>
      <c r="B6" s="44">
        <v>3</v>
      </c>
      <c r="C6" s="6"/>
      <c r="D6" s="6" t="s">
        <v>73</v>
      </c>
      <c r="E6" s="6" t="s">
        <v>74</v>
      </c>
      <c r="F6" s="8" t="s">
        <v>160</v>
      </c>
      <c r="G6" s="5" t="s">
        <v>148</v>
      </c>
      <c r="H6" s="6" t="s">
        <v>84</v>
      </c>
      <c r="I6" s="44">
        <v>3</v>
      </c>
      <c r="J6" s="6" t="s">
        <v>164</v>
      </c>
      <c r="K6" s="6" t="s">
        <v>166</v>
      </c>
      <c r="L6" s="8"/>
      <c r="M6" s="11"/>
      <c r="N6" s="11"/>
      <c r="O6" s="11"/>
      <c r="P6" s="11"/>
    </row>
    <row r="7" spans="1:16" ht="15.75" x14ac:dyDescent="0.25">
      <c r="A7" s="11"/>
      <c r="B7" s="44">
        <v>4</v>
      </c>
      <c r="C7" s="6"/>
      <c r="D7" s="6" t="s">
        <v>73</v>
      </c>
      <c r="E7" s="6" t="s">
        <v>74</v>
      </c>
      <c r="F7" s="8" t="s">
        <v>160</v>
      </c>
      <c r="G7" s="5" t="s">
        <v>148</v>
      </c>
      <c r="H7" s="6" t="s">
        <v>85</v>
      </c>
      <c r="I7" s="44">
        <v>3</v>
      </c>
      <c r="J7" s="6" t="s">
        <v>164</v>
      </c>
      <c r="K7" s="6" t="s">
        <v>166</v>
      </c>
      <c r="L7" s="8"/>
      <c r="M7" s="11"/>
      <c r="N7" s="11"/>
      <c r="O7" s="11"/>
      <c r="P7" s="11"/>
    </row>
    <row r="8" spans="1:16" ht="15.75" x14ac:dyDescent="0.25">
      <c r="A8" s="11"/>
      <c r="B8" s="44">
        <v>5</v>
      </c>
      <c r="C8" s="6"/>
      <c r="D8" s="6" t="s">
        <v>73</v>
      </c>
      <c r="E8" s="6" t="s">
        <v>74</v>
      </c>
      <c r="F8" s="8" t="s">
        <v>160</v>
      </c>
      <c r="G8" s="5" t="s">
        <v>148</v>
      </c>
      <c r="H8" s="6" t="s">
        <v>84</v>
      </c>
      <c r="I8" s="44">
        <v>3</v>
      </c>
      <c r="J8" s="6" t="s">
        <v>164</v>
      </c>
      <c r="K8" s="6" t="s">
        <v>166</v>
      </c>
      <c r="L8" s="8"/>
      <c r="M8" s="11"/>
      <c r="N8" s="11"/>
      <c r="O8" s="11"/>
      <c r="P8" s="11"/>
    </row>
    <row r="9" spans="1:16" ht="15.75" x14ac:dyDescent="0.25">
      <c r="A9" s="11"/>
      <c r="B9" s="44">
        <v>6</v>
      </c>
      <c r="C9" s="6"/>
      <c r="D9" s="6" t="s">
        <v>73</v>
      </c>
      <c r="E9" s="6" t="s">
        <v>74</v>
      </c>
      <c r="F9" s="8" t="s">
        <v>160</v>
      </c>
      <c r="G9" s="5" t="s">
        <v>148</v>
      </c>
      <c r="H9" s="6" t="s">
        <v>85</v>
      </c>
      <c r="I9" s="44">
        <v>3</v>
      </c>
      <c r="J9" s="6" t="s">
        <v>164</v>
      </c>
      <c r="K9" s="6" t="s">
        <v>166</v>
      </c>
      <c r="L9" s="8"/>
      <c r="M9" s="11"/>
      <c r="N9" s="11"/>
      <c r="O9" s="11"/>
      <c r="P9" s="11"/>
    </row>
    <row r="10" spans="1:16" ht="15.75" x14ac:dyDescent="0.25">
      <c r="A10" s="11"/>
      <c r="B10" s="44">
        <v>7</v>
      </c>
      <c r="C10" s="6"/>
      <c r="D10" s="6" t="s">
        <v>73</v>
      </c>
      <c r="E10" s="6" t="s">
        <v>74</v>
      </c>
      <c r="F10" s="8" t="s">
        <v>160</v>
      </c>
      <c r="G10" s="5" t="s">
        <v>148</v>
      </c>
      <c r="H10" s="6" t="s">
        <v>84</v>
      </c>
      <c r="I10" s="44">
        <v>3</v>
      </c>
      <c r="J10" s="6" t="s">
        <v>164</v>
      </c>
      <c r="K10" s="6" t="s">
        <v>166</v>
      </c>
      <c r="L10" s="8"/>
      <c r="M10" s="11"/>
      <c r="N10" s="11"/>
      <c r="O10" s="11"/>
      <c r="P10" s="11"/>
    </row>
    <row r="11" spans="1:16" ht="15.75" x14ac:dyDescent="0.25">
      <c r="A11" s="11"/>
      <c r="B11" s="44">
        <v>8</v>
      </c>
      <c r="C11" s="6"/>
      <c r="D11" s="6" t="s">
        <v>73</v>
      </c>
      <c r="E11" s="6" t="s">
        <v>74</v>
      </c>
      <c r="F11" s="8" t="s">
        <v>160</v>
      </c>
      <c r="G11" s="5" t="s">
        <v>148</v>
      </c>
      <c r="H11" s="6" t="s">
        <v>85</v>
      </c>
      <c r="I11" s="44">
        <v>3</v>
      </c>
      <c r="J11" s="6" t="s">
        <v>164</v>
      </c>
      <c r="K11" s="6" t="s">
        <v>166</v>
      </c>
      <c r="L11" s="8"/>
      <c r="M11" s="11"/>
      <c r="N11" s="11"/>
      <c r="O11" s="11"/>
      <c r="P11" s="11"/>
    </row>
    <row r="12" spans="1:16" ht="15.75" x14ac:dyDescent="0.25">
      <c r="A12" s="11"/>
      <c r="B12" s="44">
        <v>9</v>
      </c>
      <c r="C12" s="6"/>
      <c r="D12" s="6" t="s">
        <v>158</v>
      </c>
      <c r="E12" s="6" t="s">
        <v>145</v>
      </c>
      <c r="F12" s="8" t="s">
        <v>160</v>
      </c>
      <c r="G12" s="5" t="s">
        <v>149</v>
      </c>
      <c r="H12" s="6" t="s">
        <v>84</v>
      </c>
      <c r="I12" s="44">
        <v>3</v>
      </c>
      <c r="J12" s="6" t="s">
        <v>164</v>
      </c>
      <c r="K12" s="6" t="s">
        <v>167</v>
      </c>
      <c r="L12" s="60"/>
      <c r="M12" s="11"/>
      <c r="N12" s="11"/>
      <c r="O12" s="11"/>
      <c r="P12" s="11"/>
    </row>
    <row r="13" spans="1:16" ht="15.75" x14ac:dyDescent="0.25">
      <c r="A13" s="11"/>
      <c r="B13" s="44">
        <v>10</v>
      </c>
      <c r="C13" s="6"/>
      <c r="D13" s="6" t="s">
        <v>158</v>
      </c>
      <c r="E13" s="6" t="s">
        <v>145</v>
      </c>
      <c r="F13" s="8" t="s">
        <v>160</v>
      </c>
      <c r="G13" s="5" t="s">
        <v>149</v>
      </c>
      <c r="H13" s="6" t="s">
        <v>85</v>
      </c>
      <c r="I13" s="44">
        <v>3</v>
      </c>
      <c r="J13" s="6" t="s">
        <v>164</v>
      </c>
      <c r="K13" s="6" t="s">
        <v>167</v>
      </c>
      <c r="L13" s="60"/>
      <c r="M13" s="11"/>
      <c r="N13" s="11"/>
      <c r="O13" s="11"/>
      <c r="P13" s="11"/>
    </row>
    <row r="14" spans="1:16" ht="15.75" x14ac:dyDescent="0.25">
      <c r="A14" s="14"/>
      <c r="B14" s="44">
        <v>11</v>
      </c>
      <c r="C14" s="6"/>
      <c r="D14" s="6" t="s">
        <v>158</v>
      </c>
      <c r="E14" s="6" t="s">
        <v>145</v>
      </c>
      <c r="F14" s="8" t="s">
        <v>160</v>
      </c>
      <c r="G14" s="5" t="s">
        <v>149</v>
      </c>
      <c r="H14" s="6" t="s">
        <v>84</v>
      </c>
      <c r="I14" s="44">
        <v>3</v>
      </c>
      <c r="J14" s="6" t="s">
        <v>164</v>
      </c>
      <c r="K14" s="6" t="s">
        <v>167</v>
      </c>
      <c r="L14" s="8"/>
      <c r="M14" s="11"/>
      <c r="N14" s="11"/>
      <c r="O14" s="11"/>
      <c r="P14" s="11"/>
    </row>
    <row r="15" spans="1:16" ht="15.75" x14ac:dyDescent="0.25">
      <c r="A15" s="11"/>
      <c r="B15" s="44">
        <v>12</v>
      </c>
      <c r="C15" s="6"/>
      <c r="D15" s="6" t="s">
        <v>158</v>
      </c>
      <c r="E15" s="6" t="s">
        <v>145</v>
      </c>
      <c r="F15" s="8" t="s">
        <v>160</v>
      </c>
      <c r="G15" s="5" t="s">
        <v>149</v>
      </c>
      <c r="H15" s="6" t="s">
        <v>85</v>
      </c>
      <c r="I15" s="44">
        <v>3</v>
      </c>
      <c r="J15" s="6" t="s">
        <v>164</v>
      </c>
      <c r="K15" s="6" t="s">
        <v>167</v>
      </c>
      <c r="L15" s="8"/>
      <c r="M15" s="11"/>
      <c r="N15" s="11"/>
      <c r="O15" s="11"/>
      <c r="P15" s="11"/>
    </row>
    <row r="16" spans="1:16" ht="15.75" x14ac:dyDescent="0.25">
      <c r="A16" s="11"/>
      <c r="B16" s="44">
        <v>13</v>
      </c>
      <c r="C16" s="6"/>
      <c r="D16" s="6" t="s">
        <v>158</v>
      </c>
      <c r="E16" s="6" t="s">
        <v>145</v>
      </c>
      <c r="F16" s="8" t="s">
        <v>160</v>
      </c>
      <c r="G16" s="5" t="s">
        <v>149</v>
      </c>
      <c r="H16" s="6" t="s">
        <v>84</v>
      </c>
      <c r="I16" s="44">
        <v>3</v>
      </c>
      <c r="J16" s="6" t="s">
        <v>164</v>
      </c>
      <c r="K16" s="6" t="s">
        <v>167</v>
      </c>
      <c r="L16" s="8"/>
      <c r="M16" s="11"/>
      <c r="N16" s="11"/>
      <c r="O16" s="11"/>
      <c r="P16" s="11"/>
    </row>
    <row r="17" spans="1:16" ht="15.75" x14ac:dyDescent="0.25">
      <c r="A17" s="44"/>
      <c r="B17" s="44">
        <v>14</v>
      </c>
      <c r="C17" s="6"/>
      <c r="D17" s="6" t="s">
        <v>158</v>
      </c>
      <c r="E17" s="6" t="s">
        <v>145</v>
      </c>
      <c r="F17" s="8" t="s">
        <v>160</v>
      </c>
      <c r="G17" s="5" t="s">
        <v>149</v>
      </c>
      <c r="H17" s="6" t="s">
        <v>84</v>
      </c>
      <c r="I17" s="44">
        <v>3</v>
      </c>
      <c r="J17" s="6" t="s">
        <v>164</v>
      </c>
      <c r="K17" s="6" t="s">
        <v>167</v>
      </c>
      <c r="L17" s="8"/>
      <c r="M17" s="11"/>
      <c r="N17" s="11"/>
      <c r="O17" s="11"/>
      <c r="P17" s="11"/>
    </row>
    <row r="18" spans="1:16" ht="15.75" x14ac:dyDescent="0.25">
      <c r="A18" s="11"/>
      <c r="B18" s="44">
        <v>15</v>
      </c>
      <c r="C18" s="6"/>
      <c r="D18" s="6" t="s">
        <v>158</v>
      </c>
      <c r="E18" s="6" t="s">
        <v>145</v>
      </c>
      <c r="F18" s="8" t="s">
        <v>160</v>
      </c>
      <c r="G18" s="5" t="s">
        <v>149</v>
      </c>
      <c r="H18" s="6" t="s">
        <v>84</v>
      </c>
      <c r="I18" s="44">
        <v>0</v>
      </c>
      <c r="J18" s="6" t="s">
        <v>164</v>
      </c>
      <c r="K18" s="6" t="s">
        <v>167</v>
      </c>
      <c r="L18" s="8"/>
      <c r="M18" s="11"/>
      <c r="N18" s="11"/>
      <c r="O18" s="11"/>
      <c r="P18" s="11"/>
    </row>
    <row r="19" spans="1:16" ht="15.75" x14ac:dyDescent="0.25">
      <c r="A19" s="11"/>
      <c r="B19" s="44">
        <v>16</v>
      </c>
      <c r="C19" s="6"/>
      <c r="D19" s="6" t="s">
        <v>158</v>
      </c>
      <c r="E19" s="6" t="s">
        <v>145</v>
      </c>
      <c r="F19" s="8" t="s">
        <v>160</v>
      </c>
      <c r="G19" s="5" t="s">
        <v>149</v>
      </c>
      <c r="H19" s="6" t="s">
        <v>85</v>
      </c>
      <c r="I19" s="44">
        <v>0</v>
      </c>
      <c r="J19" s="6" t="s">
        <v>164</v>
      </c>
      <c r="K19" s="6" t="s">
        <v>167</v>
      </c>
      <c r="L19" s="8"/>
      <c r="M19" s="11"/>
      <c r="N19" s="11"/>
      <c r="O19" s="11"/>
      <c r="P19" s="11"/>
    </row>
    <row r="20" spans="1:16" ht="15.75" x14ac:dyDescent="0.25">
      <c r="A20" s="11"/>
      <c r="B20" s="44">
        <v>17</v>
      </c>
      <c r="C20" s="6"/>
      <c r="D20" s="6" t="s">
        <v>159</v>
      </c>
      <c r="E20" s="6" t="s">
        <v>144</v>
      </c>
      <c r="F20" s="8" t="s">
        <v>160</v>
      </c>
      <c r="G20" s="5" t="s">
        <v>146</v>
      </c>
      <c r="H20" s="6" t="s">
        <v>85</v>
      </c>
      <c r="I20" s="44">
        <v>0</v>
      </c>
      <c r="J20" s="6" t="s">
        <v>164</v>
      </c>
      <c r="K20" s="6" t="s">
        <v>168</v>
      </c>
      <c r="L20" s="60"/>
      <c r="M20" s="11"/>
      <c r="N20" s="11"/>
      <c r="O20" s="11"/>
      <c r="P20" s="11"/>
    </row>
    <row r="21" spans="1:16" ht="15.75" x14ac:dyDescent="0.25">
      <c r="A21" s="11"/>
      <c r="B21" s="44">
        <v>18</v>
      </c>
      <c r="C21" s="6"/>
      <c r="D21" s="6" t="s">
        <v>159</v>
      </c>
      <c r="E21" s="6" t="s">
        <v>144</v>
      </c>
      <c r="F21" s="8" t="s">
        <v>160</v>
      </c>
      <c r="G21" s="5" t="s">
        <v>146</v>
      </c>
      <c r="H21" s="6" t="s">
        <v>85</v>
      </c>
      <c r="I21" s="44">
        <v>0</v>
      </c>
      <c r="J21" s="6" t="s">
        <v>164</v>
      </c>
      <c r="K21" s="6" t="s">
        <v>168</v>
      </c>
      <c r="L21" s="8"/>
      <c r="M21" s="11"/>
      <c r="N21" s="11"/>
      <c r="O21" s="11"/>
      <c r="P21" s="11"/>
    </row>
    <row r="22" spans="1:16" ht="15.75" x14ac:dyDescent="0.25">
      <c r="A22" s="11"/>
      <c r="B22" s="44">
        <v>19</v>
      </c>
      <c r="C22" s="6"/>
      <c r="D22" s="6" t="s">
        <v>159</v>
      </c>
      <c r="E22" s="6" t="s">
        <v>144</v>
      </c>
      <c r="F22" s="8" t="s">
        <v>160</v>
      </c>
      <c r="G22" s="5" t="s">
        <v>146</v>
      </c>
      <c r="H22" s="6" t="s">
        <v>85</v>
      </c>
      <c r="I22" s="44">
        <v>0</v>
      </c>
      <c r="J22" s="6" t="s">
        <v>164</v>
      </c>
      <c r="K22" s="6" t="s">
        <v>168</v>
      </c>
      <c r="L22" s="8"/>
      <c r="M22" s="11"/>
      <c r="N22" s="11"/>
      <c r="O22" s="11"/>
      <c r="P22" s="11"/>
    </row>
    <row r="23" spans="1:16" ht="15.75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workbookViewId="0">
      <selection activeCell="E66" sqref="E66"/>
    </sheetView>
  </sheetViews>
  <sheetFormatPr baseColWidth="10" defaultRowHeight="15.75" x14ac:dyDescent="0.25"/>
  <cols>
    <col min="1" max="1" width="11.28515625" style="10" customWidth="1"/>
    <col min="2" max="2" width="13.28515625" style="10" customWidth="1"/>
    <col min="3" max="3" width="15.7109375" style="10" customWidth="1"/>
    <col min="4" max="4" width="22.5703125" style="10" customWidth="1"/>
    <col min="5" max="5" width="15.7109375" style="10" customWidth="1"/>
    <col min="6" max="6" width="7.5703125" style="10" customWidth="1"/>
    <col min="7" max="7" width="29" style="10" customWidth="1"/>
    <col min="8" max="8" width="24.85546875" style="10" customWidth="1"/>
    <col min="9" max="16384" width="11.42578125" style="10"/>
  </cols>
  <sheetData>
    <row r="1" spans="1:13" s="22" customFormat="1" x14ac:dyDescent="0.25"/>
    <row r="2" spans="1:13" s="53" customFormat="1" x14ac:dyDescent="0.25">
      <c r="A2" s="54" t="s">
        <v>105</v>
      </c>
      <c r="B2" s="54" t="s">
        <v>87</v>
      </c>
      <c r="C2" s="52" t="s">
        <v>97</v>
      </c>
      <c r="D2" s="52" t="s">
        <v>119</v>
      </c>
      <c r="E2" s="52" t="s">
        <v>123</v>
      </c>
      <c r="F2" s="52" t="s">
        <v>16</v>
      </c>
      <c r="G2" s="52" t="s">
        <v>99</v>
      </c>
      <c r="H2" s="52" t="s">
        <v>103</v>
      </c>
      <c r="I2" s="52" t="s">
        <v>94</v>
      </c>
      <c r="J2" s="52" t="s">
        <v>93</v>
      </c>
      <c r="K2" s="52" t="s">
        <v>95</v>
      </c>
      <c r="L2" s="52" t="s">
        <v>92</v>
      </c>
      <c r="M2" s="54" t="s">
        <v>96</v>
      </c>
    </row>
    <row r="3" spans="1:13" s="11" customFormat="1" x14ac:dyDescent="0.25">
      <c r="A3" s="55" t="s">
        <v>102</v>
      </c>
      <c r="B3" s="55" t="s">
        <v>106</v>
      </c>
      <c r="C3" s="55" t="s">
        <v>106</v>
      </c>
      <c r="D3" s="55" t="s">
        <v>106</v>
      </c>
      <c r="E3" s="55" t="s">
        <v>106</v>
      </c>
      <c r="F3" s="55" t="s">
        <v>106</v>
      </c>
      <c r="G3" s="55" t="s">
        <v>76</v>
      </c>
      <c r="H3" s="55" t="s">
        <v>76</v>
      </c>
      <c r="I3" s="55" t="s">
        <v>76</v>
      </c>
      <c r="J3" s="55" t="s">
        <v>76</v>
      </c>
      <c r="K3" s="55" t="s">
        <v>76</v>
      </c>
      <c r="L3" s="55" t="s">
        <v>76</v>
      </c>
      <c r="M3" s="55" t="s">
        <v>76</v>
      </c>
    </row>
    <row r="4" spans="1:13" x14ac:dyDescent="0.25">
      <c r="B4" s="13">
        <v>1</v>
      </c>
      <c r="C4" s="3" t="s">
        <v>104</v>
      </c>
      <c r="D4" s="3" t="s">
        <v>152</v>
      </c>
      <c r="E4" s="3" t="s">
        <v>124</v>
      </c>
      <c r="F4" s="6" t="s">
        <v>84</v>
      </c>
      <c r="G4" s="44">
        <v>3</v>
      </c>
      <c r="H4" s="6">
        <v>100</v>
      </c>
      <c r="I4" s="6">
        <v>5</v>
      </c>
      <c r="J4" s="9" t="s">
        <v>107</v>
      </c>
      <c r="K4" s="11">
        <v>4</v>
      </c>
      <c r="L4" s="11">
        <v>0</v>
      </c>
      <c r="M4" s="11">
        <v>0</v>
      </c>
    </row>
    <row r="5" spans="1:13" x14ac:dyDescent="0.25">
      <c r="B5" s="13">
        <v>2</v>
      </c>
      <c r="C5" s="3" t="s">
        <v>104</v>
      </c>
      <c r="D5" s="3" t="s">
        <v>152</v>
      </c>
      <c r="E5" s="3" t="s">
        <v>124</v>
      </c>
      <c r="F5" s="6" t="s">
        <v>85</v>
      </c>
      <c r="G5" s="44">
        <v>3</v>
      </c>
      <c r="H5" s="11">
        <v>100</v>
      </c>
      <c r="I5" s="6">
        <v>5</v>
      </c>
      <c r="J5" s="9" t="s">
        <v>107</v>
      </c>
      <c r="K5" s="11">
        <v>4</v>
      </c>
      <c r="L5" s="11">
        <v>0</v>
      </c>
      <c r="M5" s="11">
        <v>0</v>
      </c>
    </row>
    <row r="6" spans="1:13" x14ac:dyDescent="0.25">
      <c r="B6" s="13">
        <v>3</v>
      </c>
      <c r="C6" s="3" t="s">
        <v>98</v>
      </c>
      <c r="D6" s="3" t="s">
        <v>152</v>
      </c>
      <c r="E6" s="3" t="s">
        <v>124</v>
      </c>
      <c r="F6" s="6" t="s">
        <v>84</v>
      </c>
      <c r="G6" s="44">
        <v>3</v>
      </c>
      <c r="H6" s="6">
        <v>100</v>
      </c>
      <c r="I6" s="6">
        <v>5</v>
      </c>
      <c r="J6" s="8">
        <v>50</v>
      </c>
      <c r="K6" s="11" t="s">
        <v>108</v>
      </c>
      <c r="L6" s="11">
        <v>0</v>
      </c>
      <c r="M6" s="11">
        <v>0</v>
      </c>
    </row>
    <row r="7" spans="1:13" x14ac:dyDescent="0.25">
      <c r="B7" s="13">
        <v>4</v>
      </c>
      <c r="C7" s="3" t="s">
        <v>98</v>
      </c>
      <c r="D7" s="3" t="s">
        <v>152</v>
      </c>
      <c r="E7" s="3" t="s">
        <v>124</v>
      </c>
      <c r="F7" s="6" t="s">
        <v>85</v>
      </c>
      <c r="G7" s="44">
        <v>3</v>
      </c>
      <c r="H7" s="11">
        <v>100</v>
      </c>
      <c r="I7" s="6">
        <v>5</v>
      </c>
      <c r="J7" s="8">
        <v>50</v>
      </c>
      <c r="K7" s="11" t="s">
        <v>108</v>
      </c>
      <c r="L7" s="11">
        <v>0</v>
      </c>
      <c r="M7" s="11">
        <v>0</v>
      </c>
    </row>
    <row r="8" spans="1:13" x14ac:dyDescent="0.25">
      <c r="B8" s="13">
        <v>5</v>
      </c>
      <c r="C8" s="3" t="s">
        <v>100</v>
      </c>
      <c r="D8" s="3" t="s">
        <v>152</v>
      </c>
      <c r="E8" s="3" t="s">
        <v>124</v>
      </c>
      <c r="F8" s="6" t="s">
        <v>84</v>
      </c>
      <c r="G8" s="44">
        <v>3</v>
      </c>
      <c r="H8" s="6">
        <v>100</v>
      </c>
      <c r="I8" s="6">
        <v>5</v>
      </c>
      <c r="J8" s="8">
        <v>0</v>
      </c>
      <c r="K8" s="11">
        <v>0</v>
      </c>
      <c r="L8" s="11" t="s">
        <v>109</v>
      </c>
      <c r="M8" s="11">
        <v>10</v>
      </c>
    </row>
    <row r="9" spans="1:13" x14ac:dyDescent="0.25">
      <c r="B9" s="13">
        <v>6</v>
      </c>
      <c r="C9" s="3" t="s">
        <v>100</v>
      </c>
      <c r="D9" s="3" t="s">
        <v>152</v>
      </c>
      <c r="E9" s="3" t="s">
        <v>124</v>
      </c>
      <c r="F9" s="6" t="s">
        <v>85</v>
      </c>
      <c r="G9" s="44">
        <v>3</v>
      </c>
      <c r="H9" s="11">
        <v>100</v>
      </c>
      <c r="I9" s="6">
        <v>5</v>
      </c>
      <c r="J9" s="8">
        <v>0</v>
      </c>
      <c r="K9" s="11">
        <v>0</v>
      </c>
      <c r="L9" s="11" t="s">
        <v>109</v>
      </c>
      <c r="M9" s="11">
        <v>10</v>
      </c>
    </row>
    <row r="10" spans="1:13" x14ac:dyDescent="0.25">
      <c r="B10" s="13">
        <v>7</v>
      </c>
      <c r="C10" s="3" t="s">
        <v>101</v>
      </c>
      <c r="D10" s="3" t="s">
        <v>152</v>
      </c>
      <c r="E10" s="3" t="s">
        <v>124</v>
      </c>
      <c r="F10" s="6" t="s">
        <v>84</v>
      </c>
      <c r="G10" s="44">
        <v>3</v>
      </c>
      <c r="H10" s="6">
        <v>100</v>
      </c>
      <c r="I10" s="6">
        <v>5</v>
      </c>
      <c r="J10" s="8">
        <v>0</v>
      </c>
      <c r="K10" s="11">
        <v>0</v>
      </c>
      <c r="L10" s="11">
        <v>500</v>
      </c>
      <c r="M10" s="11" t="s">
        <v>110</v>
      </c>
    </row>
    <row r="11" spans="1:13" x14ac:dyDescent="0.25">
      <c r="B11" s="13">
        <v>8</v>
      </c>
      <c r="C11" s="3" t="s">
        <v>101</v>
      </c>
      <c r="D11" s="3" t="s">
        <v>152</v>
      </c>
      <c r="E11" s="3" t="s">
        <v>124</v>
      </c>
      <c r="F11" s="6" t="s">
        <v>85</v>
      </c>
      <c r="G11" s="44">
        <v>3</v>
      </c>
      <c r="H11" s="11">
        <v>100</v>
      </c>
      <c r="I11" s="6">
        <v>5</v>
      </c>
      <c r="J11" s="8">
        <v>0</v>
      </c>
      <c r="K11" s="11">
        <v>0</v>
      </c>
      <c r="L11" s="11">
        <v>500</v>
      </c>
      <c r="M11" s="11" t="s">
        <v>110</v>
      </c>
    </row>
    <row r="12" spans="1:13" x14ac:dyDescent="0.25">
      <c r="B12" s="13">
        <v>9</v>
      </c>
      <c r="C12" s="3" t="s">
        <v>104</v>
      </c>
      <c r="D12" s="3" t="s">
        <v>150</v>
      </c>
      <c r="E12" s="3" t="s">
        <v>128</v>
      </c>
      <c r="F12" s="6" t="s">
        <v>84</v>
      </c>
      <c r="G12" s="44">
        <v>3</v>
      </c>
      <c r="H12" s="6">
        <v>100</v>
      </c>
      <c r="I12" s="6">
        <v>5</v>
      </c>
      <c r="J12" s="9" t="s">
        <v>107</v>
      </c>
      <c r="K12" s="11">
        <v>4</v>
      </c>
      <c r="L12" s="11">
        <v>0</v>
      </c>
      <c r="M12" s="11">
        <v>0</v>
      </c>
    </row>
    <row r="13" spans="1:13" x14ac:dyDescent="0.25">
      <c r="B13" s="13">
        <v>10</v>
      </c>
      <c r="C13" s="3" t="s">
        <v>104</v>
      </c>
      <c r="D13" s="3" t="s">
        <v>150</v>
      </c>
      <c r="E13" s="3" t="s">
        <v>128</v>
      </c>
      <c r="F13" s="6" t="s">
        <v>85</v>
      </c>
      <c r="G13" s="44">
        <v>3</v>
      </c>
      <c r="H13" s="11">
        <v>100</v>
      </c>
      <c r="I13" s="6">
        <v>5</v>
      </c>
      <c r="J13" s="9" t="s">
        <v>107</v>
      </c>
      <c r="K13" s="11">
        <v>4</v>
      </c>
      <c r="L13" s="11">
        <v>0</v>
      </c>
      <c r="M13" s="11">
        <v>0</v>
      </c>
    </row>
    <row r="14" spans="1:13" x14ac:dyDescent="0.25">
      <c r="A14" s="12"/>
      <c r="B14" s="13">
        <v>11</v>
      </c>
      <c r="C14" s="3" t="s">
        <v>98</v>
      </c>
      <c r="D14" s="3" t="s">
        <v>150</v>
      </c>
      <c r="E14" s="3" t="s">
        <v>128</v>
      </c>
      <c r="F14" s="6" t="s">
        <v>84</v>
      </c>
      <c r="G14" s="44">
        <v>3</v>
      </c>
      <c r="H14" s="6">
        <v>100</v>
      </c>
      <c r="I14" s="6">
        <v>5</v>
      </c>
      <c r="J14" s="8">
        <v>50</v>
      </c>
      <c r="K14" s="11" t="s">
        <v>108</v>
      </c>
      <c r="L14" s="11">
        <v>0</v>
      </c>
      <c r="M14" s="11">
        <v>0</v>
      </c>
    </row>
    <row r="15" spans="1:13" x14ac:dyDescent="0.25">
      <c r="B15" s="13">
        <v>12</v>
      </c>
      <c r="C15" s="3" t="s">
        <v>98</v>
      </c>
      <c r="D15" s="3" t="s">
        <v>150</v>
      </c>
      <c r="E15" s="3" t="s">
        <v>128</v>
      </c>
      <c r="F15" s="6" t="s">
        <v>85</v>
      </c>
      <c r="G15" s="44">
        <v>3</v>
      </c>
      <c r="H15" s="11">
        <v>100</v>
      </c>
      <c r="I15" s="6">
        <v>5</v>
      </c>
      <c r="J15" s="8">
        <v>50</v>
      </c>
      <c r="K15" s="11" t="s">
        <v>108</v>
      </c>
      <c r="L15" s="11">
        <v>0</v>
      </c>
      <c r="M15" s="11">
        <v>0</v>
      </c>
    </row>
    <row r="16" spans="1:13" x14ac:dyDescent="0.25">
      <c r="B16" s="13">
        <v>13</v>
      </c>
      <c r="C16" s="3" t="s">
        <v>100</v>
      </c>
      <c r="D16" s="3" t="s">
        <v>150</v>
      </c>
      <c r="E16" s="3" t="s">
        <v>128</v>
      </c>
      <c r="F16" s="6" t="s">
        <v>84</v>
      </c>
      <c r="G16" s="44">
        <v>3</v>
      </c>
      <c r="H16" s="6">
        <v>100</v>
      </c>
      <c r="I16" s="6">
        <v>5</v>
      </c>
      <c r="J16" s="8">
        <v>0</v>
      </c>
      <c r="K16" s="11">
        <v>0</v>
      </c>
      <c r="L16" s="11" t="s">
        <v>109</v>
      </c>
      <c r="M16" s="11">
        <v>10</v>
      </c>
    </row>
    <row r="17" spans="1:13" x14ac:dyDescent="0.25">
      <c r="A17" s="7"/>
      <c r="B17" s="13">
        <v>14</v>
      </c>
      <c r="C17" s="3" t="s">
        <v>101</v>
      </c>
      <c r="D17" s="3" t="s">
        <v>150</v>
      </c>
      <c r="E17" s="3" t="s">
        <v>128</v>
      </c>
      <c r="F17" s="6" t="s">
        <v>84</v>
      </c>
      <c r="G17" s="44">
        <v>3</v>
      </c>
      <c r="H17" s="6">
        <v>100</v>
      </c>
      <c r="I17" s="6">
        <v>5</v>
      </c>
      <c r="J17" s="8">
        <v>0</v>
      </c>
      <c r="K17" s="11">
        <v>0</v>
      </c>
      <c r="L17" s="11">
        <v>500</v>
      </c>
      <c r="M17" s="11" t="s">
        <v>110</v>
      </c>
    </row>
    <row r="18" spans="1:13" x14ac:dyDescent="0.25">
      <c r="B18" s="13">
        <v>15</v>
      </c>
      <c r="C18" s="3" t="s">
        <v>98</v>
      </c>
      <c r="D18" s="3" t="s">
        <v>150</v>
      </c>
      <c r="E18" s="3" t="s">
        <v>128</v>
      </c>
      <c r="F18" s="6" t="s">
        <v>84</v>
      </c>
      <c r="G18" s="44">
        <v>0</v>
      </c>
      <c r="H18" s="6">
        <v>100</v>
      </c>
      <c r="I18" s="6">
        <v>5</v>
      </c>
      <c r="J18" s="8">
        <v>50</v>
      </c>
      <c r="K18" s="11" t="s">
        <v>108</v>
      </c>
      <c r="L18" s="11">
        <v>0</v>
      </c>
      <c r="M18" s="11">
        <v>0</v>
      </c>
    </row>
    <row r="19" spans="1:13" x14ac:dyDescent="0.25">
      <c r="B19" s="13">
        <v>16</v>
      </c>
      <c r="C19" s="3" t="s">
        <v>98</v>
      </c>
      <c r="D19" s="3" t="s">
        <v>150</v>
      </c>
      <c r="E19" s="3" t="s">
        <v>128</v>
      </c>
      <c r="F19" s="6" t="s">
        <v>85</v>
      </c>
      <c r="G19" s="44">
        <v>0</v>
      </c>
      <c r="H19" s="11">
        <v>100</v>
      </c>
      <c r="I19" s="6">
        <v>5</v>
      </c>
      <c r="J19" s="8">
        <v>50</v>
      </c>
      <c r="K19" s="11" t="s">
        <v>108</v>
      </c>
      <c r="L19" s="11">
        <v>0</v>
      </c>
      <c r="M19" s="11">
        <v>0</v>
      </c>
    </row>
    <row r="20" spans="1:13" x14ac:dyDescent="0.25">
      <c r="B20" s="13">
        <v>17</v>
      </c>
      <c r="C20" s="3" t="s">
        <v>104</v>
      </c>
      <c r="D20" s="3" t="s">
        <v>147</v>
      </c>
      <c r="E20" s="3" t="s">
        <v>128</v>
      </c>
      <c r="F20" s="6" t="s">
        <v>85</v>
      </c>
      <c r="G20" s="44">
        <v>0</v>
      </c>
      <c r="H20" s="11">
        <v>100</v>
      </c>
      <c r="I20" s="6">
        <v>5</v>
      </c>
      <c r="J20" s="9" t="s">
        <v>107</v>
      </c>
      <c r="K20" s="11">
        <v>4</v>
      </c>
      <c r="L20" s="11">
        <v>0</v>
      </c>
      <c r="M20" s="11">
        <v>0</v>
      </c>
    </row>
    <row r="21" spans="1:13" x14ac:dyDescent="0.25">
      <c r="B21" s="13">
        <v>18</v>
      </c>
      <c r="C21" s="3" t="s">
        <v>98</v>
      </c>
      <c r="D21" s="3" t="s">
        <v>147</v>
      </c>
      <c r="E21" s="3" t="s">
        <v>128</v>
      </c>
      <c r="F21" s="6" t="s">
        <v>85</v>
      </c>
      <c r="G21" s="44">
        <v>0</v>
      </c>
      <c r="H21" s="6">
        <v>100</v>
      </c>
      <c r="I21" s="6">
        <v>5</v>
      </c>
      <c r="J21" s="8">
        <v>50</v>
      </c>
      <c r="K21" s="11" t="s">
        <v>108</v>
      </c>
      <c r="L21" s="11">
        <v>0</v>
      </c>
      <c r="M21" s="11">
        <v>0</v>
      </c>
    </row>
    <row r="22" spans="1:13" x14ac:dyDescent="0.25">
      <c r="B22" s="13">
        <v>19</v>
      </c>
      <c r="C22" s="3" t="s">
        <v>100</v>
      </c>
      <c r="D22" s="3" t="s">
        <v>147</v>
      </c>
      <c r="E22" s="3" t="s">
        <v>128</v>
      </c>
      <c r="F22" s="6" t="s">
        <v>85</v>
      </c>
      <c r="G22" s="44">
        <v>0</v>
      </c>
      <c r="H22" s="6">
        <v>100</v>
      </c>
      <c r="I22" s="6">
        <v>5</v>
      </c>
      <c r="J22" s="8">
        <v>0</v>
      </c>
      <c r="K22" s="11">
        <v>0</v>
      </c>
      <c r="L22" s="11" t="s">
        <v>109</v>
      </c>
      <c r="M22" s="11">
        <v>10</v>
      </c>
    </row>
    <row r="23" spans="1:13" x14ac:dyDescent="0.25">
      <c r="A23" s="10" t="s">
        <v>127</v>
      </c>
    </row>
  </sheetData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workbookViewId="0">
      <selection activeCell="A19" sqref="A19"/>
    </sheetView>
  </sheetViews>
  <sheetFormatPr baseColWidth="10" defaultRowHeight="15.75" x14ac:dyDescent="0.25"/>
  <cols>
    <col min="1" max="2" width="11.42578125" style="10"/>
    <col min="3" max="3" width="21.85546875" style="10" customWidth="1"/>
    <col min="4" max="7" width="11.42578125" style="10"/>
    <col min="8" max="8" width="27.42578125" style="10" customWidth="1"/>
    <col min="9" max="9" width="37.7109375" style="10" customWidth="1"/>
    <col min="10" max="16384" width="11.42578125" style="10"/>
  </cols>
  <sheetData>
    <row r="1" spans="1:14" s="21" customFormat="1" x14ac:dyDescent="0.25">
      <c r="A1" s="54" t="s">
        <v>105</v>
      </c>
      <c r="B1" s="50" t="s">
        <v>87</v>
      </c>
      <c r="C1" s="50" t="s">
        <v>119</v>
      </c>
      <c r="D1" s="50" t="s">
        <v>123</v>
      </c>
      <c r="E1" s="51" t="s">
        <v>111</v>
      </c>
      <c r="F1" s="51" t="s">
        <v>16</v>
      </c>
      <c r="G1" s="51" t="s">
        <v>112</v>
      </c>
      <c r="H1" s="51" t="s">
        <v>113</v>
      </c>
      <c r="I1" s="20" t="s">
        <v>137</v>
      </c>
    </row>
    <row r="2" spans="1:14" x14ac:dyDescent="0.25">
      <c r="A2" s="23" t="s">
        <v>102</v>
      </c>
      <c r="B2" s="23" t="s">
        <v>106</v>
      </c>
      <c r="C2" s="23" t="s">
        <v>106</v>
      </c>
      <c r="D2" s="23" t="s">
        <v>106</v>
      </c>
      <c r="E2" s="23" t="s">
        <v>106</v>
      </c>
      <c r="F2" s="23" t="s">
        <v>106</v>
      </c>
      <c r="G2" s="23" t="s">
        <v>76</v>
      </c>
      <c r="H2" s="23" t="s">
        <v>114</v>
      </c>
      <c r="I2" s="23"/>
      <c r="J2" s="16"/>
    </row>
    <row r="3" spans="1:14" x14ac:dyDescent="0.25">
      <c r="B3" s="13">
        <v>1</v>
      </c>
      <c r="C3" s="3" t="s">
        <v>152</v>
      </c>
      <c r="D3" s="4" t="s">
        <v>124</v>
      </c>
      <c r="E3" s="3" t="s">
        <v>93</v>
      </c>
      <c r="F3" s="6" t="s">
        <v>84</v>
      </c>
      <c r="G3" s="18" t="str">
        <f>"1.69"</f>
        <v>1.69</v>
      </c>
      <c r="H3" s="11" t="s">
        <v>115</v>
      </c>
      <c r="I3" s="17" t="s">
        <v>151</v>
      </c>
    </row>
    <row r="4" spans="1:14" x14ac:dyDescent="0.25">
      <c r="B4" s="13">
        <v>2</v>
      </c>
      <c r="C4" s="3" t="s">
        <v>152</v>
      </c>
      <c r="D4" s="4" t="s">
        <v>124</v>
      </c>
      <c r="E4" s="3" t="s">
        <v>93</v>
      </c>
      <c r="F4" s="6" t="s">
        <v>85</v>
      </c>
      <c r="G4" s="18" t="str">
        <f>"1.76"</f>
        <v>1.76</v>
      </c>
      <c r="H4" s="11" t="s">
        <v>116</v>
      </c>
      <c r="I4" s="17" t="s">
        <v>151</v>
      </c>
    </row>
    <row r="5" spans="1:14" x14ac:dyDescent="0.25">
      <c r="B5" s="13">
        <v>3</v>
      </c>
      <c r="C5" s="3" t="s">
        <v>152</v>
      </c>
      <c r="D5" s="4" t="s">
        <v>124</v>
      </c>
      <c r="E5" s="3" t="s">
        <v>95</v>
      </c>
      <c r="F5" s="6" t="s">
        <v>84</v>
      </c>
      <c r="G5" s="18" t="str">
        <f>"0.56"</f>
        <v>0.56</v>
      </c>
      <c r="H5" s="11" t="s">
        <v>117</v>
      </c>
      <c r="I5" s="17" t="s">
        <v>151</v>
      </c>
    </row>
    <row r="6" spans="1:14" x14ac:dyDescent="0.25">
      <c r="B6" s="13">
        <v>4</v>
      </c>
      <c r="C6" s="3" t="s">
        <v>152</v>
      </c>
      <c r="D6" s="4" t="s">
        <v>124</v>
      </c>
      <c r="E6" s="3" t="s">
        <v>95</v>
      </c>
      <c r="F6" s="6" t="s">
        <v>85</v>
      </c>
      <c r="G6" s="18" t="str">
        <f>"0.63"</f>
        <v>0.63</v>
      </c>
      <c r="H6" s="11" t="s">
        <v>118</v>
      </c>
      <c r="I6" s="17" t="s">
        <v>151</v>
      </c>
    </row>
    <row r="7" spans="1:14" x14ac:dyDescent="0.25">
      <c r="B7" s="13">
        <v>5</v>
      </c>
      <c r="C7" s="3" t="s">
        <v>152</v>
      </c>
      <c r="D7" s="4" t="s">
        <v>124</v>
      </c>
      <c r="E7" s="3" t="s">
        <v>92</v>
      </c>
      <c r="F7" s="6" t="s">
        <v>84</v>
      </c>
      <c r="G7" s="18" t="str">
        <f>"98.04"</f>
        <v>98.04</v>
      </c>
      <c r="H7" s="11" t="s">
        <v>120</v>
      </c>
      <c r="I7" s="17" t="s">
        <v>151</v>
      </c>
      <c r="N7" s="15"/>
    </row>
    <row r="8" spans="1:14" x14ac:dyDescent="0.25">
      <c r="B8" s="13">
        <v>6</v>
      </c>
      <c r="C8" s="3" t="s">
        <v>152</v>
      </c>
      <c r="D8" s="4" t="s">
        <v>124</v>
      </c>
      <c r="E8" s="3" t="s">
        <v>92</v>
      </c>
      <c r="F8" s="6" t="s">
        <v>85</v>
      </c>
      <c r="G8" s="18" t="str">
        <f>"112"</f>
        <v>112</v>
      </c>
      <c r="H8" s="11" t="s">
        <v>125</v>
      </c>
      <c r="I8" s="17" t="s">
        <v>151</v>
      </c>
    </row>
    <row r="9" spans="1:14" x14ac:dyDescent="0.25">
      <c r="B9" s="13">
        <v>7</v>
      </c>
      <c r="C9" s="3" t="s">
        <v>152</v>
      </c>
      <c r="D9" s="4" t="s">
        <v>124</v>
      </c>
      <c r="E9" s="3" t="s">
        <v>96</v>
      </c>
      <c r="F9" s="6" t="s">
        <v>84</v>
      </c>
      <c r="G9" s="18" t="str">
        <f>"2.27"</f>
        <v>2.27</v>
      </c>
      <c r="H9" s="11" t="s">
        <v>122</v>
      </c>
      <c r="I9" s="17" t="s">
        <v>151</v>
      </c>
    </row>
    <row r="10" spans="1:14" x14ac:dyDescent="0.25">
      <c r="B10" s="13">
        <v>8</v>
      </c>
      <c r="C10" s="3" t="s">
        <v>152</v>
      </c>
      <c r="D10" s="4" t="s">
        <v>124</v>
      </c>
      <c r="E10" s="3" t="s">
        <v>96</v>
      </c>
      <c r="F10" s="6" t="s">
        <v>85</v>
      </c>
      <c r="G10" s="18" t="str">
        <f>"2.35"</f>
        <v>2.35</v>
      </c>
      <c r="H10" s="11" t="s">
        <v>121</v>
      </c>
      <c r="I10" s="17" t="s">
        <v>151</v>
      </c>
    </row>
    <row r="11" spans="1:14" x14ac:dyDescent="0.25">
      <c r="B11" s="13">
        <v>9</v>
      </c>
      <c r="C11" s="3" t="s">
        <v>150</v>
      </c>
      <c r="D11" s="3" t="s">
        <v>128</v>
      </c>
      <c r="E11" s="3" t="s">
        <v>93</v>
      </c>
      <c r="F11" s="6" t="s">
        <v>84</v>
      </c>
      <c r="G11" s="18" t="str">
        <f>"2.56"</f>
        <v>2.56</v>
      </c>
      <c r="H11" s="11" t="s">
        <v>131</v>
      </c>
      <c r="I11" s="17" t="s">
        <v>151</v>
      </c>
    </row>
    <row r="12" spans="1:14" x14ac:dyDescent="0.25">
      <c r="B12" s="13">
        <v>10</v>
      </c>
      <c r="C12" s="3" t="s">
        <v>150</v>
      </c>
      <c r="D12" s="3" t="s">
        <v>128</v>
      </c>
      <c r="E12" s="3" t="s">
        <v>93</v>
      </c>
      <c r="F12" s="6" t="s">
        <v>85</v>
      </c>
      <c r="G12" s="18" t="str">
        <f>"2.68"</f>
        <v>2.68</v>
      </c>
      <c r="H12" s="11" t="s">
        <v>132</v>
      </c>
      <c r="I12" s="17" t="s">
        <v>151</v>
      </c>
    </row>
    <row r="13" spans="1:14" x14ac:dyDescent="0.25">
      <c r="B13" s="13">
        <v>11</v>
      </c>
      <c r="C13" s="3" t="s">
        <v>150</v>
      </c>
      <c r="D13" s="3" t="s">
        <v>128</v>
      </c>
      <c r="E13" s="3" t="s">
        <v>95</v>
      </c>
      <c r="F13" s="6" t="s">
        <v>84</v>
      </c>
      <c r="G13" s="18" t="str">
        <f>"0.56"</f>
        <v>0.56</v>
      </c>
      <c r="H13" s="11" t="s">
        <v>133</v>
      </c>
      <c r="I13" s="17" t="s">
        <v>151</v>
      </c>
    </row>
    <row r="14" spans="1:14" x14ac:dyDescent="0.25">
      <c r="B14" s="13">
        <v>12</v>
      </c>
      <c r="C14" s="3" t="s">
        <v>150</v>
      </c>
      <c r="D14" s="3" t="s">
        <v>128</v>
      </c>
      <c r="E14" s="3" t="s">
        <v>95</v>
      </c>
      <c r="F14" s="6" t="s">
        <v>85</v>
      </c>
      <c r="G14" s="18" t="str">
        <f>"0.53"</f>
        <v>0.53</v>
      </c>
      <c r="H14" s="11" t="s">
        <v>134</v>
      </c>
      <c r="I14" s="17" t="s">
        <v>151</v>
      </c>
    </row>
    <row r="15" spans="1:14" x14ac:dyDescent="0.25">
      <c r="B15" s="13">
        <v>13</v>
      </c>
      <c r="C15" s="3" t="s">
        <v>150</v>
      </c>
      <c r="D15" s="3" t="s">
        <v>128</v>
      </c>
      <c r="E15" s="3" t="s">
        <v>92</v>
      </c>
      <c r="F15" s="6" t="s">
        <v>84</v>
      </c>
      <c r="G15" s="18" t="str">
        <f>"96.35"</f>
        <v>96.35</v>
      </c>
      <c r="H15" s="11" t="s">
        <v>129</v>
      </c>
      <c r="I15" s="17" t="s">
        <v>151</v>
      </c>
      <c r="J15" s="19"/>
      <c r="K15" s="19"/>
    </row>
    <row r="16" spans="1:14" ht="15" customHeight="1" x14ac:dyDescent="0.25">
      <c r="B16" s="13">
        <v>14</v>
      </c>
      <c r="C16" s="3" t="s">
        <v>150</v>
      </c>
      <c r="D16" s="3" t="s">
        <v>128</v>
      </c>
      <c r="E16" s="3" t="s">
        <v>96</v>
      </c>
      <c r="F16" s="6" t="s">
        <v>84</v>
      </c>
      <c r="G16" s="18" t="str">
        <f>"2.68"</f>
        <v>2.68</v>
      </c>
      <c r="H16" s="11" t="s">
        <v>130</v>
      </c>
      <c r="I16" s="17" t="s">
        <v>151</v>
      </c>
      <c r="J16" s="17"/>
      <c r="K16" s="17"/>
    </row>
    <row r="17" spans="2:11" ht="14.25" customHeight="1" x14ac:dyDescent="0.25">
      <c r="B17" s="13">
        <v>15</v>
      </c>
      <c r="C17" s="3" t="s">
        <v>150</v>
      </c>
      <c r="D17" s="3" t="s">
        <v>128</v>
      </c>
      <c r="E17" s="3" t="s">
        <v>95</v>
      </c>
      <c r="F17" s="6" t="s">
        <v>84</v>
      </c>
      <c r="G17" s="18" t="str">
        <f>"1.58"</f>
        <v>1.58</v>
      </c>
      <c r="H17" s="11" t="s">
        <v>135</v>
      </c>
      <c r="I17" s="17" t="s">
        <v>138</v>
      </c>
      <c r="J17" s="17"/>
      <c r="K17" s="17"/>
    </row>
    <row r="18" spans="2:11" ht="15" customHeight="1" x14ac:dyDescent="0.25">
      <c r="B18" s="13">
        <v>16</v>
      </c>
      <c r="C18" s="3" t="s">
        <v>150</v>
      </c>
      <c r="D18" s="3" t="s">
        <v>128</v>
      </c>
      <c r="E18" s="3" t="s">
        <v>95</v>
      </c>
      <c r="F18" s="6" t="s">
        <v>85</v>
      </c>
      <c r="G18" s="18" t="str">
        <f>"1.56"</f>
        <v>1.56</v>
      </c>
      <c r="H18" s="11" t="s">
        <v>136</v>
      </c>
      <c r="I18" s="17" t="s">
        <v>138</v>
      </c>
    </row>
    <row r="19" spans="2:11" ht="15.75" customHeight="1" x14ac:dyDescent="0.25">
      <c r="B19" s="13">
        <v>17</v>
      </c>
      <c r="C19" s="3" t="s">
        <v>147</v>
      </c>
      <c r="D19" s="3" t="s">
        <v>128</v>
      </c>
      <c r="E19" s="3" t="s">
        <v>93</v>
      </c>
      <c r="F19" s="6" t="s">
        <v>85</v>
      </c>
      <c r="G19" s="18" t="str">
        <f>"4.25"</f>
        <v>4.25</v>
      </c>
      <c r="H19" s="11" t="s">
        <v>139</v>
      </c>
      <c r="I19" s="17" t="s">
        <v>138</v>
      </c>
    </row>
    <row r="20" spans="2:11" x14ac:dyDescent="0.25">
      <c r="B20" s="13">
        <v>18</v>
      </c>
      <c r="C20" s="3" t="s">
        <v>147</v>
      </c>
      <c r="D20" s="3" t="s">
        <v>128</v>
      </c>
      <c r="E20" s="3" t="s">
        <v>95</v>
      </c>
      <c r="F20" s="6" t="s">
        <v>85</v>
      </c>
      <c r="G20" s="18" t="str">
        <f>"0.37"</f>
        <v>0.37</v>
      </c>
      <c r="H20" s="11" t="s">
        <v>140</v>
      </c>
      <c r="I20" s="17" t="s">
        <v>138</v>
      </c>
    </row>
    <row r="21" spans="2:11" x14ac:dyDescent="0.25">
      <c r="B21" s="13">
        <v>19</v>
      </c>
      <c r="C21" s="3" t="s">
        <v>147</v>
      </c>
      <c r="D21" s="3" t="s">
        <v>128</v>
      </c>
      <c r="E21" s="3" t="s">
        <v>92</v>
      </c>
      <c r="F21" s="6" t="s">
        <v>85</v>
      </c>
      <c r="G21" s="18" t="str">
        <f>"103.05"</f>
        <v>103.05</v>
      </c>
      <c r="H21" s="11" t="s">
        <v>141</v>
      </c>
      <c r="I21" s="17" t="s">
        <v>138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Meta data</vt:lpstr>
      <vt:lpstr>Organism_sample</vt:lpstr>
      <vt:lpstr>AssayComposition</vt:lpstr>
      <vt:lpstr>Results_calculated_Km Values</vt:lpstr>
    </vt:vector>
  </TitlesOfParts>
  <Company>UNI-HRO/Med.Fak.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FiedlerT</dc:creator>
  <cp:lastModifiedBy>Hering, Silvio</cp:lastModifiedBy>
  <dcterms:created xsi:type="dcterms:W3CDTF">2009-06-15T14:47:48Z</dcterms:created>
  <dcterms:modified xsi:type="dcterms:W3CDTF">2014-05-16T09:33:22Z</dcterms:modified>
</cp:coreProperties>
</file>