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2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3.xml" ContentType="application/vnd.openxmlformats-officedocument.drawing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users\Yin Hoon\Fei-0 experiment\First experiment June 2012\"/>
    </mc:Choice>
  </mc:AlternateContent>
  <bookViews>
    <workbookView xWindow="1128" yWindow="48" windowWidth="14496" windowHeight="11760"/>
  </bookViews>
  <sheets>
    <sheet name="Summary" sheetId="4" r:id="rId1"/>
    <sheet name="18 DAS" sheetId="1" r:id="rId2"/>
    <sheet name="25 DAS" sheetId="2" r:id="rId3"/>
    <sheet name="30 DAS" sheetId="3" r:id="rId4"/>
    <sheet name="Modelled" sheetId="5" r:id="rId5"/>
    <sheet name="Indiv leaves" sheetId="6" r:id="rId6"/>
    <sheet name="Stochastic" sheetId="7" r:id="rId7"/>
  </sheets>
  <externalReferences>
    <externalReference r:id="rId8"/>
  </externalReferences>
  <calcPr calcId="152511"/>
</workbook>
</file>

<file path=xl/calcChain.xml><?xml version="1.0" encoding="utf-8"?>
<calcChain xmlns="http://schemas.openxmlformats.org/spreadsheetml/2006/main">
  <c r="C4" i="7" l="1"/>
  <c r="B4" i="7"/>
  <c r="C3" i="7"/>
  <c r="B3" i="7"/>
  <c r="A2" i="6"/>
  <c r="A3" i="6"/>
  <c r="A4" i="6" s="1"/>
  <c r="A5" i="6" s="1"/>
  <c r="A6" i="6" s="1"/>
  <c r="A7" i="6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F115" i="4"/>
  <c r="F150" i="4"/>
  <c r="D115" i="4"/>
  <c r="D150" i="4" s="1"/>
  <c r="B115" i="4"/>
  <c r="B150" i="4"/>
  <c r="L151" i="3"/>
  <c r="L152" i="3"/>
  <c r="L153" i="3"/>
  <c r="L154" i="3"/>
  <c r="L155" i="3"/>
  <c r="L156" i="3"/>
  <c r="L157" i="3"/>
  <c r="L158" i="3"/>
  <c r="L159" i="3"/>
  <c r="L160" i="3"/>
  <c r="L161" i="3"/>
  <c r="L162" i="3"/>
  <c r="L150" i="3"/>
  <c r="K163" i="3"/>
  <c r="L163" i="3" s="1"/>
  <c r="L117" i="3"/>
  <c r="L118" i="3"/>
  <c r="L119" i="3"/>
  <c r="L120" i="3"/>
  <c r="L121" i="3"/>
  <c r="L122" i="3"/>
  <c r="L123" i="3"/>
  <c r="L124" i="3"/>
  <c r="L125" i="3"/>
  <c r="L126" i="3"/>
  <c r="L127" i="3"/>
  <c r="L116" i="3"/>
  <c r="K128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82" i="3"/>
  <c r="K98" i="3"/>
  <c r="L98" i="3" s="1"/>
  <c r="L50" i="3"/>
  <c r="L51" i="3"/>
  <c r="L52" i="3"/>
  <c r="L53" i="3"/>
  <c r="L54" i="3"/>
  <c r="L55" i="3"/>
  <c r="L56" i="3"/>
  <c r="L57" i="3"/>
  <c r="L58" i="3"/>
  <c r="L59" i="3"/>
  <c r="L60" i="3"/>
  <c r="L61" i="3"/>
  <c r="L49" i="3"/>
  <c r="K62" i="3"/>
  <c r="L62" i="3"/>
  <c r="L17" i="3"/>
  <c r="L18" i="3"/>
  <c r="L19" i="3"/>
  <c r="L20" i="3"/>
  <c r="L21" i="3"/>
  <c r="L22" i="3"/>
  <c r="L23" i="3"/>
  <c r="L24" i="3"/>
  <c r="L25" i="3"/>
  <c r="L16" i="3"/>
  <c r="K26" i="3"/>
  <c r="K27" i="3"/>
  <c r="L119" i="2"/>
  <c r="L120" i="2"/>
  <c r="L121" i="2"/>
  <c r="L122" i="2"/>
  <c r="L123" i="2"/>
  <c r="L124" i="2"/>
  <c r="K125" i="2"/>
  <c r="L125" i="2"/>
  <c r="K126" i="2"/>
  <c r="L126" i="2" s="1"/>
  <c r="L118" i="2"/>
  <c r="L94" i="2"/>
  <c r="L95" i="2"/>
  <c r="L96" i="2"/>
  <c r="L97" i="2"/>
  <c r="L98" i="2"/>
  <c r="L99" i="2"/>
  <c r="L100" i="2"/>
  <c r="K101" i="2"/>
  <c r="K102" i="2" s="1"/>
  <c r="L101" i="2"/>
  <c r="L93" i="2"/>
  <c r="L92" i="2"/>
  <c r="L68" i="2"/>
  <c r="L69" i="2"/>
  <c r="L70" i="2"/>
  <c r="L71" i="2"/>
  <c r="L72" i="2"/>
  <c r="L73" i="2"/>
  <c r="K74" i="2"/>
  <c r="L74" i="2" s="1"/>
  <c r="L67" i="2"/>
  <c r="L66" i="2"/>
  <c r="L43" i="2"/>
  <c r="L44" i="2"/>
  <c r="L45" i="2"/>
  <c r="L46" i="2"/>
  <c r="L47" i="2"/>
  <c r="L48" i="2"/>
  <c r="K49" i="2"/>
  <c r="K50" i="2" s="1"/>
  <c r="L49" i="2"/>
  <c r="L42" i="2"/>
  <c r="L41" i="2"/>
  <c r="L17" i="2"/>
  <c r="L18" i="2"/>
  <c r="L19" i="2"/>
  <c r="L20" i="2"/>
  <c r="L21" i="2"/>
  <c r="L22" i="2"/>
  <c r="L23" i="2"/>
  <c r="K24" i="2"/>
  <c r="L24" i="2" s="1"/>
  <c r="K25" i="2"/>
  <c r="L16" i="2"/>
  <c r="L81" i="1"/>
  <c r="L82" i="1"/>
  <c r="L83" i="1"/>
  <c r="L84" i="1"/>
  <c r="L85" i="1"/>
  <c r="L86" i="1"/>
  <c r="L87" i="1"/>
  <c r="L88" i="1"/>
  <c r="L89" i="1"/>
  <c r="L90" i="1"/>
  <c r="L80" i="1"/>
  <c r="L91" i="1"/>
  <c r="L92" i="1" s="1"/>
  <c r="L65" i="1"/>
  <c r="L66" i="1"/>
  <c r="L67" i="1"/>
  <c r="L68" i="1"/>
  <c r="L69" i="1"/>
  <c r="L70" i="1"/>
  <c r="L71" i="1"/>
  <c r="L72" i="1"/>
  <c r="L73" i="1"/>
  <c r="L74" i="1"/>
  <c r="L64" i="1"/>
  <c r="L75" i="1" s="1"/>
  <c r="L76" i="1" s="1"/>
  <c r="L49" i="1"/>
  <c r="L50" i="1"/>
  <c r="L51" i="1"/>
  <c r="L52" i="1"/>
  <c r="L53" i="1"/>
  <c r="L54" i="1"/>
  <c r="L55" i="1"/>
  <c r="L56" i="1"/>
  <c r="L57" i="1"/>
  <c r="L58" i="1"/>
  <c r="L48" i="1"/>
  <c r="L33" i="1"/>
  <c r="L34" i="1"/>
  <c r="L35" i="1"/>
  <c r="L36" i="1"/>
  <c r="L37" i="1"/>
  <c r="L38" i="1"/>
  <c r="L39" i="1"/>
  <c r="L40" i="1"/>
  <c r="L41" i="1"/>
  <c r="L42" i="1"/>
  <c r="L32" i="1"/>
  <c r="L17" i="1"/>
  <c r="L18" i="1"/>
  <c r="L19" i="1"/>
  <c r="L20" i="1"/>
  <c r="L21" i="1"/>
  <c r="L22" i="1"/>
  <c r="L23" i="1"/>
  <c r="L24" i="1"/>
  <c r="L25" i="1"/>
  <c r="L26" i="1"/>
  <c r="L16" i="1"/>
  <c r="L27" i="1"/>
  <c r="L28" i="1" s="1"/>
  <c r="D80" i="4"/>
  <c r="G16" i="2"/>
  <c r="G41" i="2"/>
  <c r="G66" i="2"/>
  <c r="G92" i="2"/>
  <c r="G118" i="2"/>
  <c r="D81" i="4"/>
  <c r="G17" i="2"/>
  <c r="G42" i="2"/>
  <c r="G67" i="2"/>
  <c r="G93" i="2"/>
  <c r="G119" i="2"/>
  <c r="H119" i="2" s="1"/>
  <c r="D82" i="4"/>
  <c r="G18" i="2"/>
  <c r="G43" i="2"/>
  <c r="G68" i="2"/>
  <c r="G94" i="2"/>
  <c r="G120" i="2"/>
  <c r="D83" i="4"/>
  <c r="G19" i="2"/>
  <c r="E46" i="4" s="1"/>
  <c r="G44" i="2"/>
  <c r="G69" i="2"/>
  <c r="G95" i="2"/>
  <c r="G121" i="2"/>
  <c r="H121" i="2" s="1"/>
  <c r="D84" i="4"/>
  <c r="G20" i="2"/>
  <c r="G45" i="2"/>
  <c r="G70" i="2"/>
  <c r="G96" i="2"/>
  <c r="G122" i="2"/>
  <c r="D85" i="4"/>
  <c r="G21" i="2"/>
  <c r="G46" i="2"/>
  <c r="G71" i="2"/>
  <c r="G97" i="2"/>
  <c r="G123" i="2"/>
  <c r="H123" i="2" s="1"/>
  <c r="D86" i="4"/>
  <c r="G22" i="2"/>
  <c r="G47" i="2"/>
  <c r="G72" i="2"/>
  <c r="G98" i="2"/>
  <c r="G124" i="2"/>
  <c r="D87" i="4"/>
  <c r="G23" i="2"/>
  <c r="G48" i="2"/>
  <c r="G73" i="2"/>
  <c r="G99" i="2"/>
  <c r="G125" i="2"/>
  <c r="H125" i="2" s="1"/>
  <c r="D88" i="4"/>
  <c r="G24" i="2"/>
  <c r="G49" i="2"/>
  <c r="G74" i="2"/>
  <c r="G100" i="2"/>
  <c r="G126" i="2"/>
  <c r="D89" i="4"/>
  <c r="G25" i="2"/>
  <c r="G50" i="2"/>
  <c r="G75" i="2"/>
  <c r="G101" i="2"/>
  <c r="G127" i="2"/>
  <c r="H127" i="2" s="1"/>
  <c r="D90" i="4"/>
  <c r="G26" i="2"/>
  <c r="G51" i="2"/>
  <c r="G76" i="2"/>
  <c r="G102" i="2"/>
  <c r="G128" i="2"/>
  <c r="D91" i="4"/>
  <c r="G27" i="2"/>
  <c r="G52" i="2"/>
  <c r="G77" i="2"/>
  <c r="G103" i="2"/>
  <c r="G129" i="2"/>
  <c r="H129" i="2" s="1"/>
  <c r="D92" i="4"/>
  <c r="G28" i="2"/>
  <c r="G53" i="2"/>
  <c r="G78" i="2"/>
  <c r="G104" i="2"/>
  <c r="G130" i="2"/>
  <c r="D93" i="4"/>
  <c r="G29" i="2"/>
  <c r="G54" i="2"/>
  <c r="G79" i="2"/>
  <c r="G105" i="2"/>
  <c r="G131" i="2"/>
  <c r="H131" i="2" s="1"/>
  <c r="D94" i="4"/>
  <c r="G30" i="2"/>
  <c r="G55" i="2"/>
  <c r="G80" i="2"/>
  <c r="G106" i="2"/>
  <c r="G132" i="2"/>
  <c r="D95" i="4"/>
  <c r="G31" i="2"/>
  <c r="G56" i="2"/>
  <c r="G81" i="2"/>
  <c r="G107" i="2"/>
  <c r="G133" i="2"/>
  <c r="H133" i="2" s="1"/>
  <c r="D96" i="4"/>
  <c r="G32" i="2"/>
  <c r="G57" i="2"/>
  <c r="G82" i="2"/>
  <c r="G108" i="2"/>
  <c r="G134" i="2"/>
  <c r="D97" i="4"/>
  <c r="G33" i="2"/>
  <c r="G58" i="2"/>
  <c r="G83" i="2"/>
  <c r="G109" i="2"/>
  <c r="G135" i="2"/>
  <c r="H135" i="2" s="1"/>
  <c r="D98" i="4"/>
  <c r="G34" i="2"/>
  <c r="D61" i="4" s="1"/>
  <c r="G59" i="2"/>
  <c r="G84" i="2"/>
  <c r="D135" i="4"/>
  <c r="G110" i="2"/>
  <c r="D99" i="4"/>
  <c r="G60" i="2"/>
  <c r="D62" i="4" s="1"/>
  <c r="G85" i="2"/>
  <c r="G87" i="2" s="1"/>
  <c r="G111" i="2"/>
  <c r="D100" i="4"/>
  <c r="G61" i="2"/>
  <c r="E63" i="4" s="1"/>
  <c r="G112" i="2"/>
  <c r="F178" i="4"/>
  <c r="I37" i="2"/>
  <c r="I62" i="2"/>
  <c r="I178" i="4" s="1"/>
  <c r="I87" i="2"/>
  <c r="I113" i="2"/>
  <c r="I139" i="2"/>
  <c r="F179" i="4"/>
  <c r="F177" i="4"/>
  <c r="F85" i="4"/>
  <c r="P85" i="4"/>
  <c r="F86" i="4"/>
  <c r="P86" i="4" s="1"/>
  <c r="F87" i="4"/>
  <c r="P87" i="4"/>
  <c r="F88" i="4"/>
  <c r="P88" i="4" s="1"/>
  <c r="F89" i="4"/>
  <c r="P89" i="4"/>
  <c r="F90" i="4"/>
  <c r="P90" i="4" s="1"/>
  <c r="F91" i="4"/>
  <c r="P91" i="4"/>
  <c r="F92" i="4"/>
  <c r="P92" i="4" s="1"/>
  <c r="F93" i="4"/>
  <c r="P93" i="4"/>
  <c r="F94" i="4"/>
  <c r="P94" i="4" s="1"/>
  <c r="F95" i="4"/>
  <c r="F96" i="4"/>
  <c r="F97" i="4"/>
  <c r="N82" i="4"/>
  <c r="N83" i="4"/>
  <c r="N84" i="4"/>
  <c r="N85" i="4"/>
  <c r="N86" i="4"/>
  <c r="N87" i="4"/>
  <c r="B80" i="4"/>
  <c r="B81" i="4"/>
  <c r="B82" i="4"/>
  <c r="B83" i="4"/>
  <c r="B84" i="4"/>
  <c r="B85" i="4"/>
  <c r="B86" i="4"/>
  <c r="B87" i="4"/>
  <c r="B88" i="4"/>
  <c r="B89" i="4"/>
  <c r="B90" i="4"/>
  <c r="F81" i="4"/>
  <c r="P81" i="4"/>
  <c r="F82" i="4"/>
  <c r="P82" i="4"/>
  <c r="F83" i="4"/>
  <c r="P83" i="4"/>
  <c r="F84" i="4"/>
  <c r="P84" i="4"/>
  <c r="F98" i="4"/>
  <c r="F99" i="4"/>
  <c r="F100" i="4"/>
  <c r="F101" i="4"/>
  <c r="P101" i="4" s="1"/>
  <c r="F102" i="4"/>
  <c r="F103" i="4"/>
  <c r="F104" i="4"/>
  <c r="P104" i="4" s="1"/>
  <c r="F105" i="4"/>
  <c r="F106" i="4"/>
  <c r="P106" i="4"/>
  <c r="F107" i="4"/>
  <c r="F108" i="4"/>
  <c r="F80" i="4"/>
  <c r="P80" i="4"/>
  <c r="O95" i="4"/>
  <c r="P95" i="4"/>
  <c r="O96" i="4"/>
  <c r="P96" i="4"/>
  <c r="O97" i="4"/>
  <c r="P97" i="4"/>
  <c r="O98" i="4"/>
  <c r="P98" i="4"/>
  <c r="O99" i="4"/>
  <c r="P99" i="4"/>
  <c r="O100" i="4"/>
  <c r="P100" i="4"/>
  <c r="O101" i="4"/>
  <c r="O102" i="4"/>
  <c r="P102" i="4"/>
  <c r="O103" i="4"/>
  <c r="O104" i="4"/>
  <c r="O105" i="4"/>
  <c r="P105" i="4" s="1"/>
  <c r="O106" i="4"/>
  <c r="O107" i="4"/>
  <c r="P107" i="4"/>
  <c r="O108" i="4"/>
  <c r="P108" i="4" s="1"/>
  <c r="O94" i="4"/>
  <c r="N81" i="4"/>
  <c r="N80" i="4"/>
  <c r="M89" i="4"/>
  <c r="N89" i="4"/>
  <c r="M90" i="4"/>
  <c r="N90" i="4" s="1"/>
  <c r="M91" i="4"/>
  <c r="N91" i="4"/>
  <c r="M92" i="4"/>
  <c r="N92" i="4" s="1"/>
  <c r="M93" i="4"/>
  <c r="N93" i="4"/>
  <c r="M94" i="4"/>
  <c r="N94" i="4" s="1"/>
  <c r="M95" i="4"/>
  <c r="N95" i="4"/>
  <c r="M96" i="4"/>
  <c r="N96" i="4" s="1"/>
  <c r="M97" i="4"/>
  <c r="N97" i="4"/>
  <c r="M98" i="4"/>
  <c r="N98" i="4" s="1"/>
  <c r="M99" i="4"/>
  <c r="N99" i="4"/>
  <c r="M100" i="4"/>
  <c r="N100" i="4" s="1"/>
  <c r="M88" i="4"/>
  <c r="N88" i="4"/>
  <c r="K86" i="4"/>
  <c r="K87" i="4"/>
  <c r="K88" i="4"/>
  <c r="K89" i="4"/>
  <c r="K90" i="4"/>
  <c r="K85" i="4"/>
  <c r="O78" i="4"/>
  <c r="M78" i="4"/>
  <c r="K78" i="4"/>
  <c r="G179" i="4"/>
  <c r="G178" i="4"/>
  <c r="G177" i="4"/>
  <c r="G8" i="3"/>
  <c r="G9" i="3"/>
  <c r="G10" i="3"/>
  <c r="G11" i="3"/>
  <c r="G12" i="3"/>
  <c r="G8" i="2"/>
  <c r="G9" i="2"/>
  <c r="G10" i="2"/>
  <c r="G11" i="2"/>
  <c r="G12" i="2"/>
  <c r="G113" i="2"/>
  <c r="G139" i="2"/>
  <c r="H139" i="2" s="1"/>
  <c r="E8" i="2"/>
  <c r="E9" i="2"/>
  <c r="E10" i="2"/>
  <c r="E11" i="2"/>
  <c r="E12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92" i="2"/>
  <c r="E93" i="2"/>
  <c r="E94" i="2"/>
  <c r="E95" i="2"/>
  <c r="E96" i="2"/>
  <c r="E97" i="2"/>
  <c r="E98" i="2"/>
  <c r="E113" i="2" s="1"/>
  <c r="H113" i="2" s="1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8" i="2"/>
  <c r="E139" i="2" s="1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D176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G106" i="4"/>
  <c r="G107" i="4"/>
  <c r="G108" i="4"/>
  <c r="G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80" i="4"/>
  <c r="C81" i="4"/>
  <c r="C82" i="4"/>
  <c r="C83" i="4"/>
  <c r="C84" i="4"/>
  <c r="C85" i="4"/>
  <c r="C86" i="4"/>
  <c r="C87" i="4"/>
  <c r="C88" i="4"/>
  <c r="C89" i="4"/>
  <c r="C90" i="4"/>
  <c r="C80" i="4"/>
  <c r="F78" i="4"/>
  <c r="D78" i="4"/>
  <c r="B78" i="4"/>
  <c r="E47" i="4"/>
  <c r="E51" i="4"/>
  <c r="E53" i="4"/>
  <c r="E55" i="4"/>
  <c r="E57" i="4"/>
  <c r="E59" i="4"/>
  <c r="E61" i="4"/>
  <c r="E62" i="4"/>
  <c r="E43" i="4"/>
  <c r="F41" i="4"/>
  <c r="D41" i="4"/>
  <c r="B41" i="4"/>
  <c r="E7" i="4"/>
  <c r="E9" i="4"/>
  <c r="E10" i="4"/>
  <c r="E11" i="4"/>
  <c r="E13" i="4"/>
  <c r="E14" i="4"/>
  <c r="E15" i="4"/>
  <c r="E17" i="4"/>
  <c r="E18" i="4"/>
  <c r="E19" i="4"/>
  <c r="E21" i="4"/>
  <c r="E22" i="4"/>
  <c r="E23" i="4"/>
  <c r="E25" i="4"/>
  <c r="E26" i="4"/>
  <c r="E6" i="4"/>
  <c r="D7" i="4"/>
  <c r="D9" i="4"/>
  <c r="D10" i="4"/>
  <c r="D11" i="4"/>
  <c r="D13" i="4"/>
  <c r="D14" i="4"/>
  <c r="D15" i="4"/>
  <c r="D17" i="4"/>
  <c r="D18" i="4"/>
  <c r="D19" i="4"/>
  <c r="D21" i="4"/>
  <c r="D22" i="4"/>
  <c r="D23" i="4"/>
  <c r="D25" i="4"/>
  <c r="D26" i="4"/>
  <c r="D6" i="4"/>
  <c r="F4" i="4"/>
  <c r="D4" i="4"/>
  <c r="B4" i="4"/>
  <c r="I179" i="3"/>
  <c r="I145" i="3"/>
  <c r="I111" i="3"/>
  <c r="I78" i="3"/>
  <c r="I45" i="3"/>
  <c r="I91" i="1"/>
  <c r="I75" i="1"/>
  <c r="I59" i="1"/>
  <c r="I43" i="1"/>
  <c r="I27" i="1"/>
  <c r="H9" i="2"/>
  <c r="H10" i="2"/>
  <c r="H12" i="2"/>
  <c r="H16" i="2"/>
  <c r="H20" i="2"/>
  <c r="H24" i="2"/>
  <c r="H28" i="2"/>
  <c r="H32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8" i="2"/>
  <c r="H120" i="2"/>
  <c r="H122" i="2"/>
  <c r="H124" i="2"/>
  <c r="H126" i="2"/>
  <c r="H128" i="2"/>
  <c r="H130" i="2"/>
  <c r="H132" i="2"/>
  <c r="H134" i="2"/>
  <c r="H8" i="2"/>
  <c r="G177" i="3"/>
  <c r="G167" i="3"/>
  <c r="G159" i="3"/>
  <c r="E177" i="3"/>
  <c r="G33" i="4" s="1"/>
  <c r="E166" i="3"/>
  <c r="E150" i="3"/>
  <c r="G172" i="3"/>
  <c r="G173" i="3"/>
  <c r="H173" i="3" s="1"/>
  <c r="G174" i="3"/>
  <c r="H174" i="3" s="1"/>
  <c r="G175" i="3"/>
  <c r="G176" i="3"/>
  <c r="G150" i="3"/>
  <c r="G151" i="3"/>
  <c r="G152" i="3"/>
  <c r="G153" i="3"/>
  <c r="H153" i="3" s="1"/>
  <c r="G154" i="3"/>
  <c r="G155" i="3"/>
  <c r="G156" i="3"/>
  <c r="G157" i="3"/>
  <c r="G158" i="3"/>
  <c r="G160" i="3"/>
  <c r="G161" i="3"/>
  <c r="G162" i="3"/>
  <c r="G163" i="3"/>
  <c r="H163" i="3" s="1"/>
  <c r="G164" i="3"/>
  <c r="G165" i="3"/>
  <c r="G166" i="3"/>
  <c r="H166" i="3" s="1"/>
  <c r="G168" i="3"/>
  <c r="G169" i="3"/>
  <c r="G170" i="3"/>
  <c r="H170" i="3" s="1"/>
  <c r="G171" i="3"/>
  <c r="E151" i="3"/>
  <c r="E152" i="3"/>
  <c r="E153" i="3"/>
  <c r="E154" i="3"/>
  <c r="H154" i="3" s="1"/>
  <c r="E155" i="3"/>
  <c r="H155" i="3"/>
  <c r="E156" i="3"/>
  <c r="H156" i="3" s="1"/>
  <c r="E157" i="3"/>
  <c r="E158" i="3"/>
  <c r="E159" i="3"/>
  <c r="H159" i="3"/>
  <c r="E160" i="3"/>
  <c r="H160" i="3" s="1"/>
  <c r="E161" i="3"/>
  <c r="H161" i="3"/>
  <c r="E162" i="3"/>
  <c r="E163" i="3"/>
  <c r="E164" i="3"/>
  <c r="E165" i="3"/>
  <c r="H165" i="3"/>
  <c r="E167" i="3"/>
  <c r="H167" i="3" s="1"/>
  <c r="E168" i="3"/>
  <c r="H168" i="3"/>
  <c r="E169" i="3"/>
  <c r="H169" i="3" s="1"/>
  <c r="E170" i="3"/>
  <c r="E171" i="3"/>
  <c r="H171" i="3" s="1"/>
  <c r="E172" i="3"/>
  <c r="H172" i="3"/>
  <c r="E173" i="3"/>
  <c r="E174" i="3"/>
  <c r="E175" i="3"/>
  <c r="H175" i="3" s="1"/>
  <c r="E176" i="3"/>
  <c r="H176" i="3"/>
  <c r="G141" i="3"/>
  <c r="G129" i="3"/>
  <c r="E141" i="3"/>
  <c r="E121" i="3"/>
  <c r="H121" i="3" s="1"/>
  <c r="G117" i="3"/>
  <c r="G118" i="3"/>
  <c r="H118" i="3" s="1"/>
  <c r="G119" i="3"/>
  <c r="H119" i="3"/>
  <c r="G120" i="3"/>
  <c r="G121" i="3"/>
  <c r="G122" i="3"/>
  <c r="H122" i="3" s="1"/>
  <c r="G123" i="3"/>
  <c r="G124" i="3"/>
  <c r="G125" i="3"/>
  <c r="G126" i="3"/>
  <c r="H126" i="3" s="1"/>
  <c r="G127" i="3"/>
  <c r="G128" i="3"/>
  <c r="G130" i="3"/>
  <c r="G131" i="3"/>
  <c r="H131" i="3" s="1"/>
  <c r="G132" i="3"/>
  <c r="H132" i="3"/>
  <c r="G133" i="3"/>
  <c r="H133" i="3" s="1"/>
  <c r="G134" i="3"/>
  <c r="G135" i="3"/>
  <c r="H135" i="3" s="1"/>
  <c r="G136" i="3"/>
  <c r="H136" i="3"/>
  <c r="G137" i="3"/>
  <c r="H137" i="3" s="1"/>
  <c r="G138" i="3"/>
  <c r="G139" i="3"/>
  <c r="G140" i="3"/>
  <c r="H140" i="3"/>
  <c r="E117" i="3"/>
  <c r="H117" i="3" s="1"/>
  <c r="E118" i="3"/>
  <c r="E119" i="3"/>
  <c r="E120" i="3"/>
  <c r="E122" i="3"/>
  <c r="E123" i="3"/>
  <c r="H123" i="3" s="1"/>
  <c r="E124" i="3"/>
  <c r="E125" i="3"/>
  <c r="H125" i="3" s="1"/>
  <c r="E126" i="3"/>
  <c r="E127" i="3"/>
  <c r="H127" i="3" s="1"/>
  <c r="E128" i="3"/>
  <c r="E129" i="3"/>
  <c r="H129" i="3" s="1"/>
  <c r="E130" i="3"/>
  <c r="H130" i="3" s="1"/>
  <c r="E131" i="3"/>
  <c r="E132" i="3"/>
  <c r="E133" i="3"/>
  <c r="E134" i="3"/>
  <c r="E135" i="3"/>
  <c r="E136" i="3"/>
  <c r="E137" i="3"/>
  <c r="E138" i="3"/>
  <c r="H138" i="3" s="1"/>
  <c r="E139" i="3"/>
  <c r="E140" i="3"/>
  <c r="G116" i="3"/>
  <c r="H116" i="3"/>
  <c r="E116" i="3"/>
  <c r="E145" i="3" s="1"/>
  <c r="G108" i="3"/>
  <c r="G84" i="3"/>
  <c r="H84" i="3" s="1"/>
  <c r="G85" i="3"/>
  <c r="H85" i="3" s="1"/>
  <c r="G86" i="3"/>
  <c r="G87" i="3"/>
  <c r="G88" i="3"/>
  <c r="G89" i="3"/>
  <c r="H89" i="3" s="1"/>
  <c r="G90" i="3"/>
  <c r="G91" i="3"/>
  <c r="G92" i="3"/>
  <c r="G93" i="3"/>
  <c r="H93" i="3" s="1"/>
  <c r="G94" i="3"/>
  <c r="G95" i="3"/>
  <c r="H95" i="3" s="1"/>
  <c r="G97" i="3"/>
  <c r="G98" i="3"/>
  <c r="H98" i="3"/>
  <c r="G99" i="3"/>
  <c r="G60" i="4" s="1"/>
  <c r="G100" i="3"/>
  <c r="H100" i="3" s="1"/>
  <c r="G101" i="3"/>
  <c r="G102" i="3"/>
  <c r="G103" i="3"/>
  <c r="G104" i="3"/>
  <c r="H104" i="3" s="1"/>
  <c r="G105" i="3"/>
  <c r="H105" i="3" s="1"/>
  <c r="G106" i="3"/>
  <c r="G107" i="3"/>
  <c r="H107" i="3" s="1"/>
  <c r="G109" i="3"/>
  <c r="E84" i="3"/>
  <c r="E85" i="3"/>
  <c r="E86" i="3"/>
  <c r="H86" i="3" s="1"/>
  <c r="E87" i="3"/>
  <c r="H87" i="3"/>
  <c r="E88" i="3"/>
  <c r="G12" i="4" s="1"/>
  <c r="E89" i="3"/>
  <c r="E90" i="3"/>
  <c r="H90" i="3" s="1"/>
  <c r="E91" i="3"/>
  <c r="H91" i="3"/>
  <c r="E92" i="3"/>
  <c r="G16" i="4" s="1"/>
  <c r="E93" i="3"/>
  <c r="E94" i="3"/>
  <c r="E95" i="3"/>
  <c r="E96" i="3"/>
  <c r="E97" i="3"/>
  <c r="H97" i="3" s="1"/>
  <c r="E98" i="3"/>
  <c r="E99" i="3"/>
  <c r="H99" i="3"/>
  <c r="E100" i="3"/>
  <c r="E101" i="3"/>
  <c r="H101" i="3"/>
  <c r="E102" i="3"/>
  <c r="G26" i="4" s="1"/>
  <c r="E104" i="3"/>
  <c r="E105" i="3"/>
  <c r="E106" i="3"/>
  <c r="E107" i="3"/>
  <c r="E108" i="3"/>
  <c r="H108" i="3"/>
  <c r="E109" i="3"/>
  <c r="H109" i="3" s="1"/>
  <c r="G96" i="3"/>
  <c r="H96" i="3"/>
  <c r="G83" i="3"/>
  <c r="H83" i="3" s="1"/>
  <c r="G110" i="3"/>
  <c r="E110" i="3"/>
  <c r="G34" i="4"/>
  <c r="E103" i="3"/>
  <c r="H103" i="3" s="1"/>
  <c r="E83" i="3"/>
  <c r="G82" i="3"/>
  <c r="H82" i="3"/>
  <c r="E82" i="3"/>
  <c r="E76" i="3"/>
  <c r="G76" i="3"/>
  <c r="H76" i="3" s="1"/>
  <c r="E73" i="3"/>
  <c r="G49" i="3"/>
  <c r="H49" i="3"/>
  <c r="G50" i="3"/>
  <c r="H50" i="3" s="1"/>
  <c r="G51" i="3"/>
  <c r="G52" i="3"/>
  <c r="G53" i="3"/>
  <c r="G54" i="3"/>
  <c r="G55" i="3"/>
  <c r="H55" i="3" s="1"/>
  <c r="G56" i="3"/>
  <c r="G57" i="3"/>
  <c r="G58" i="3"/>
  <c r="H58" i="3" s="1"/>
  <c r="G59" i="3"/>
  <c r="G60" i="3"/>
  <c r="G61" i="3"/>
  <c r="G62" i="3"/>
  <c r="G63" i="3"/>
  <c r="H63" i="3" s="1"/>
  <c r="G64" i="3"/>
  <c r="G65" i="3"/>
  <c r="H65" i="3" s="1"/>
  <c r="G66" i="3"/>
  <c r="H66" i="3" s="1"/>
  <c r="G67" i="3"/>
  <c r="G68" i="3"/>
  <c r="G69" i="3"/>
  <c r="G70" i="3"/>
  <c r="H70" i="3"/>
  <c r="G71" i="3"/>
  <c r="H71" i="3" s="1"/>
  <c r="G72" i="3"/>
  <c r="G73" i="3"/>
  <c r="H73" i="3" s="1"/>
  <c r="G74" i="3"/>
  <c r="G75" i="3"/>
  <c r="H75" i="3"/>
  <c r="E49" i="3"/>
  <c r="E50" i="3"/>
  <c r="E51" i="3"/>
  <c r="H51" i="3"/>
  <c r="E52" i="3"/>
  <c r="G9" i="4" s="1"/>
  <c r="E53" i="3"/>
  <c r="H53" i="3"/>
  <c r="E54" i="3"/>
  <c r="H54" i="3" s="1"/>
  <c r="E55" i="3"/>
  <c r="E56" i="3"/>
  <c r="H56" i="3" s="1"/>
  <c r="E57" i="3"/>
  <c r="E58" i="3"/>
  <c r="E59" i="3"/>
  <c r="H59" i="3"/>
  <c r="E60" i="3"/>
  <c r="E61" i="3"/>
  <c r="H61" i="3"/>
  <c r="E62" i="3"/>
  <c r="H62" i="3" s="1"/>
  <c r="E63" i="3"/>
  <c r="E64" i="3"/>
  <c r="H64" i="3" s="1"/>
  <c r="E65" i="3"/>
  <c r="G22" i="4" s="1"/>
  <c r="E66" i="3"/>
  <c r="E67" i="3"/>
  <c r="H67" i="3"/>
  <c r="E68" i="3"/>
  <c r="E69" i="3"/>
  <c r="H69" i="3"/>
  <c r="E70" i="3"/>
  <c r="E71" i="3"/>
  <c r="G28" i="4" s="1"/>
  <c r="E72" i="3"/>
  <c r="H72" i="3" s="1"/>
  <c r="E74" i="3"/>
  <c r="H74" i="3" s="1"/>
  <c r="E75" i="3"/>
  <c r="G17" i="3"/>
  <c r="G18" i="3"/>
  <c r="G19" i="3"/>
  <c r="G20" i="3"/>
  <c r="G21" i="3"/>
  <c r="G22" i="3"/>
  <c r="F49" i="4" s="1"/>
  <c r="F123" i="4" s="1"/>
  <c r="G23" i="3"/>
  <c r="G24" i="3"/>
  <c r="G25" i="3"/>
  <c r="G26" i="3"/>
  <c r="G27" i="3"/>
  <c r="G28" i="3"/>
  <c r="G29" i="3"/>
  <c r="G30" i="3"/>
  <c r="F57" i="4" s="1"/>
  <c r="F131" i="4" s="1"/>
  <c r="G31" i="3"/>
  <c r="G32" i="3"/>
  <c r="G33" i="3"/>
  <c r="G34" i="3"/>
  <c r="G35" i="3"/>
  <c r="G36" i="3"/>
  <c r="G37" i="3"/>
  <c r="G38" i="3"/>
  <c r="H38" i="3" s="1"/>
  <c r="G39" i="3"/>
  <c r="G40" i="3"/>
  <c r="G41" i="3"/>
  <c r="G42" i="3"/>
  <c r="E18" i="3"/>
  <c r="E19" i="3"/>
  <c r="E20" i="3"/>
  <c r="E21" i="3"/>
  <c r="G11" i="4" s="1"/>
  <c r="E22" i="3"/>
  <c r="E23" i="3"/>
  <c r="G13" i="4" s="1"/>
  <c r="E24" i="3"/>
  <c r="E25" i="3"/>
  <c r="E26" i="3"/>
  <c r="E27" i="3"/>
  <c r="G17" i="4" s="1"/>
  <c r="E28" i="3"/>
  <c r="E29" i="3"/>
  <c r="E30" i="3"/>
  <c r="E31" i="3"/>
  <c r="G21" i="4" s="1"/>
  <c r="E32" i="3"/>
  <c r="E33" i="3"/>
  <c r="E34" i="3"/>
  <c r="E35" i="3"/>
  <c r="G25" i="4" s="1"/>
  <c r="E36" i="3"/>
  <c r="E37" i="3"/>
  <c r="F27" i="4" s="1"/>
  <c r="E38" i="3"/>
  <c r="E39" i="3"/>
  <c r="G29" i="4" s="1"/>
  <c r="E40" i="3"/>
  <c r="E41" i="3"/>
  <c r="E42" i="3"/>
  <c r="G32" i="4"/>
  <c r="G16" i="3"/>
  <c r="G43" i="3"/>
  <c r="E43" i="3"/>
  <c r="E17" i="3"/>
  <c r="G7" i="4" s="1"/>
  <c r="E12" i="3"/>
  <c r="H12" i="3"/>
  <c r="E8" i="3"/>
  <c r="G90" i="1"/>
  <c r="H90" i="1"/>
  <c r="G86" i="1"/>
  <c r="G81" i="1"/>
  <c r="E90" i="1"/>
  <c r="E88" i="1"/>
  <c r="H88" i="1" s="1"/>
  <c r="E80" i="1"/>
  <c r="H80" i="1" s="1"/>
  <c r="G74" i="1"/>
  <c r="G67" i="1"/>
  <c r="E74" i="1"/>
  <c r="E65" i="1"/>
  <c r="G58" i="1"/>
  <c r="H58" i="1"/>
  <c r="G49" i="1"/>
  <c r="H49" i="1" s="1"/>
  <c r="E58" i="1"/>
  <c r="E52" i="1"/>
  <c r="H52" i="1" s="1"/>
  <c r="G42" i="1"/>
  <c r="G34" i="1"/>
  <c r="E42" i="1"/>
  <c r="E33" i="1"/>
  <c r="G26" i="1"/>
  <c r="G20" i="1"/>
  <c r="E26" i="1"/>
  <c r="E18" i="1"/>
  <c r="G12" i="1"/>
  <c r="H12" i="1" s="1"/>
  <c r="G9" i="1"/>
  <c r="E12" i="1"/>
  <c r="E9" i="1"/>
  <c r="E16" i="3"/>
  <c r="G6" i="4"/>
  <c r="E11" i="3"/>
  <c r="H11" i="3" s="1"/>
  <c r="E10" i="3"/>
  <c r="H10" i="3"/>
  <c r="E9" i="3"/>
  <c r="H9" i="3" s="1"/>
  <c r="G80" i="1"/>
  <c r="G82" i="1"/>
  <c r="H82" i="1"/>
  <c r="E82" i="1"/>
  <c r="G83" i="1"/>
  <c r="G84" i="1"/>
  <c r="H84" i="1" s="1"/>
  <c r="G85" i="1"/>
  <c r="H85" i="1"/>
  <c r="G87" i="1"/>
  <c r="H87" i="1" s="1"/>
  <c r="G88" i="1"/>
  <c r="G89" i="1"/>
  <c r="H89" i="1" s="1"/>
  <c r="E81" i="1"/>
  <c r="H81" i="1"/>
  <c r="E83" i="1"/>
  <c r="H83" i="1" s="1"/>
  <c r="E84" i="1"/>
  <c r="E85" i="1"/>
  <c r="E86" i="1"/>
  <c r="E87" i="1"/>
  <c r="E89" i="1"/>
  <c r="G65" i="1"/>
  <c r="G66" i="1"/>
  <c r="G68" i="1"/>
  <c r="H68" i="1"/>
  <c r="G69" i="1"/>
  <c r="G70" i="1"/>
  <c r="G71" i="1"/>
  <c r="H71" i="1" s="1"/>
  <c r="G72" i="1"/>
  <c r="G73" i="1"/>
  <c r="G64" i="1"/>
  <c r="H64" i="1" s="1"/>
  <c r="E66" i="1"/>
  <c r="H66" i="1" s="1"/>
  <c r="E67" i="1"/>
  <c r="H67" i="1" s="1"/>
  <c r="E68" i="1"/>
  <c r="E69" i="1"/>
  <c r="H69" i="1"/>
  <c r="E70" i="1"/>
  <c r="H70" i="1" s="1"/>
  <c r="E71" i="1"/>
  <c r="E72" i="1"/>
  <c r="H72" i="1" s="1"/>
  <c r="E73" i="1"/>
  <c r="E64" i="1"/>
  <c r="G48" i="1"/>
  <c r="H48" i="1" s="1"/>
  <c r="G50" i="1"/>
  <c r="G51" i="1"/>
  <c r="H51" i="1" s="1"/>
  <c r="G52" i="1"/>
  <c r="G53" i="1"/>
  <c r="G54" i="1"/>
  <c r="G55" i="1"/>
  <c r="G56" i="1"/>
  <c r="H56" i="1" s="1"/>
  <c r="G57" i="1"/>
  <c r="E49" i="1"/>
  <c r="E50" i="1"/>
  <c r="E51" i="1"/>
  <c r="E53" i="1"/>
  <c r="H53" i="1"/>
  <c r="E54" i="1"/>
  <c r="E55" i="1"/>
  <c r="H55" i="1"/>
  <c r="E56" i="1"/>
  <c r="E57" i="1"/>
  <c r="H57" i="1" s="1"/>
  <c r="E48" i="1"/>
  <c r="E59" i="1" s="1"/>
  <c r="G33" i="1"/>
  <c r="G35" i="1"/>
  <c r="H35" i="1" s="1"/>
  <c r="G36" i="1"/>
  <c r="H36" i="1" s="1"/>
  <c r="G37" i="1"/>
  <c r="G38" i="1"/>
  <c r="H38" i="1" s="1"/>
  <c r="G39" i="1"/>
  <c r="G40" i="1"/>
  <c r="G41" i="1"/>
  <c r="G32" i="1"/>
  <c r="E34" i="1"/>
  <c r="E35" i="1"/>
  <c r="B9" i="4" s="1"/>
  <c r="E36" i="1"/>
  <c r="E37" i="1"/>
  <c r="E38" i="1"/>
  <c r="E39" i="1"/>
  <c r="H39" i="1"/>
  <c r="E40" i="1"/>
  <c r="H40" i="1" s="1"/>
  <c r="E41" i="1"/>
  <c r="E32" i="1"/>
  <c r="E43" i="1"/>
  <c r="G17" i="1"/>
  <c r="G18" i="1"/>
  <c r="G19" i="1"/>
  <c r="H19" i="1"/>
  <c r="G21" i="1"/>
  <c r="C48" i="4" s="1"/>
  <c r="G22" i="1"/>
  <c r="G23" i="1"/>
  <c r="G24" i="1"/>
  <c r="G25" i="1"/>
  <c r="G16" i="1"/>
  <c r="E16" i="1"/>
  <c r="E17" i="1"/>
  <c r="B7" i="4"/>
  <c r="E19" i="1"/>
  <c r="E20" i="1"/>
  <c r="C10" i="4"/>
  <c r="E21" i="1"/>
  <c r="E22" i="1"/>
  <c r="C12" i="4"/>
  <c r="E23" i="1"/>
  <c r="B13" i="4"/>
  <c r="E24" i="1"/>
  <c r="C14" i="4"/>
  <c r="E25" i="1"/>
  <c r="E8" i="1"/>
  <c r="G8" i="1"/>
  <c r="E10" i="1"/>
  <c r="G10" i="1"/>
  <c r="H10" i="1" s="1"/>
  <c r="E11" i="1"/>
  <c r="H11" i="1" s="1"/>
  <c r="G11" i="1"/>
  <c r="F70" i="4"/>
  <c r="F144" i="4" s="1"/>
  <c r="G70" i="4"/>
  <c r="F64" i="4"/>
  <c r="G64" i="4"/>
  <c r="G62" i="4"/>
  <c r="F60" i="4"/>
  <c r="F58" i="4"/>
  <c r="G58" i="4"/>
  <c r="F56" i="4"/>
  <c r="F130" i="4" s="1"/>
  <c r="G56" i="4"/>
  <c r="F52" i="4"/>
  <c r="F126" i="4"/>
  <c r="G52" i="4"/>
  <c r="F50" i="4"/>
  <c r="F48" i="4"/>
  <c r="F122" i="4" s="1"/>
  <c r="G48" i="4"/>
  <c r="G46" i="4"/>
  <c r="F44" i="4"/>
  <c r="F118" i="4" s="1"/>
  <c r="G44" i="4"/>
  <c r="G71" i="4"/>
  <c r="F71" i="4"/>
  <c r="I177" i="4"/>
  <c r="H177" i="4"/>
  <c r="J177" i="4" s="1"/>
  <c r="L27" i="3"/>
  <c r="K28" i="3"/>
  <c r="E45" i="3"/>
  <c r="H25" i="1"/>
  <c r="H43" i="3"/>
  <c r="H41" i="3"/>
  <c r="H39" i="3"/>
  <c r="H35" i="3"/>
  <c r="H31" i="3"/>
  <c r="H27" i="3"/>
  <c r="H25" i="3"/>
  <c r="H23" i="3"/>
  <c r="H21" i="3"/>
  <c r="H19" i="3"/>
  <c r="H17" i="3"/>
  <c r="B10" i="4"/>
  <c r="B8" i="4"/>
  <c r="C6" i="4"/>
  <c r="C13" i="4"/>
  <c r="F34" i="4"/>
  <c r="F32" i="4"/>
  <c r="F28" i="4"/>
  <c r="F26" i="4"/>
  <c r="F24" i="4"/>
  <c r="F22" i="4"/>
  <c r="F18" i="4"/>
  <c r="F16" i="4"/>
  <c r="F11" i="4"/>
  <c r="F7" i="4"/>
  <c r="F145" i="4"/>
  <c r="F124" i="4"/>
  <c r="F12" i="4"/>
  <c r="G10" i="4"/>
  <c r="F10" i="4"/>
  <c r="G8" i="4"/>
  <c r="F8" i="4"/>
  <c r="G67" i="4"/>
  <c r="F67" i="4"/>
  <c r="F141" i="4" s="1"/>
  <c r="F61" i="4"/>
  <c r="F135" i="4" s="1"/>
  <c r="G59" i="4"/>
  <c r="F59" i="4"/>
  <c r="F133" i="4" s="1"/>
  <c r="F55" i="4"/>
  <c r="F129" i="4" s="1"/>
  <c r="G49" i="4"/>
  <c r="H179" i="4"/>
  <c r="J179" i="4"/>
  <c r="I179" i="4"/>
  <c r="G27" i="1"/>
  <c r="H27" i="1" s="1"/>
  <c r="G91" i="1"/>
  <c r="G111" i="3"/>
  <c r="H8" i="1"/>
  <c r="H26" i="1"/>
  <c r="H24" i="1"/>
  <c r="H22" i="1"/>
  <c r="H20" i="1"/>
  <c r="H18" i="1"/>
  <c r="H8" i="3"/>
  <c r="H13" i="3" s="1"/>
  <c r="H110" i="3"/>
  <c r="H40" i="3"/>
  <c r="H36" i="3"/>
  <c r="H32" i="3"/>
  <c r="H30" i="3"/>
  <c r="H28" i="3"/>
  <c r="H24" i="3"/>
  <c r="H20" i="3"/>
  <c r="H16" i="3"/>
  <c r="F6" i="4"/>
  <c r="F29" i="4"/>
  <c r="F25" i="4"/>
  <c r="F21" i="4"/>
  <c r="F19" i="4"/>
  <c r="F17" i="4"/>
  <c r="F13" i="4"/>
  <c r="F9" i="4"/>
  <c r="F138" i="4"/>
  <c r="F134" i="4"/>
  <c r="F132" i="4"/>
  <c r="P109" i="4"/>
  <c r="L179" i="4" s="1"/>
  <c r="L90" i="4"/>
  <c r="L89" i="4"/>
  <c r="L88" i="4"/>
  <c r="L87" i="4"/>
  <c r="L86" i="4"/>
  <c r="L85" i="4"/>
  <c r="L84" i="4"/>
  <c r="L83" i="4"/>
  <c r="L82" i="4"/>
  <c r="L109" i="4" s="1"/>
  <c r="L81" i="4"/>
  <c r="L80" i="4"/>
  <c r="L26" i="3"/>
  <c r="K63" i="3"/>
  <c r="K64" i="3" s="1"/>
  <c r="L64" i="3" s="1"/>
  <c r="K99" i="3"/>
  <c r="L99" i="3" s="1"/>
  <c r="L111" i="3" s="1"/>
  <c r="L112" i="3" s="1"/>
  <c r="K164" i="3"/>
  <c r="L164" i="3"/>
  <c r="K165" i="3"/>
  <c r="K100" i="3"/>
  <c r="L100" i="3" s="1"/>
  <c r="K29" i="3"/>
  <c r="L29" i="3" s="1"/>
  <c r="L28" i="3"/>
  <c r="K65" i="3"/>
  <c r="L65" i="3" s="1"/>
  <c r="K66" i="3"/>
  <c r="H17" i="1"/>
  <c r="H50" i="1"/>
  <c r="E78" i="3"/>
  <c r="H151" i="3"/>
  <c r="D136" i="4"/>
  <c r="C7" i="4"/>
  <c r="C15" i="4"/>
  <c r="B12" i="4"/>
  <c r="H23" i="1"/>
  <c r="E27" i="1"/>
  <c r="N109" i="4"/>
  <c r="L178" i="4"/>
  <c r="K177" i="4" l="1"/>
  <c r="L177" i="4"/>
  <c r="H106" i="3"/>
  <c r="G30" i="4"/>
  <c r="F30" i="4"/>
  <c r="H102" i="3"/>
  <c r="F63" i="4"/>
  <c r="F137" i="4" s="1"/>
  <c r="H139" i="3"/>
  <c r="F66" i="4"/>
  <c r="F140" i="4" s="1"/>
  <c r="H128" i="3"/>
  <c r="G55" i="4"/>
  <c r="H124" i="3"/>
  <c r="G51" i="4"/>
  <c r="F51" i="4"/>
  <c r="F125" i="4" s="1"/>
  <c r="H120" i="3"/>
  <c r="G47" i="4"/>
  <c r="G145" i="3"/>
  <c r="H145" i="3" s="1"/>
  <c r="H141" i="3"/>
  <c r="F68" i="4"/>
  <c r="F142" i="4" s="1"/>
  <c r="H164" i="3"/>
  <c r="F20" i="4"/>
  <c r="H158" i="3"/>
  <c r="F14" i="4"/>
  <c r="H150" i="3"/>
  <c r="G43" i="4"/>
  <c r="G179" i="3"/>
  <c r="K101" i="3"/>
  <c r="K30" i="3"/>
  <c r="L63" i="3"/>
  <c r="L165" i="3"/>
  <c r="K166" i="3"/>
  <c r="H91" i="1"/>
  <c r="F47" i="4"/>
  <c r="F121" i="4" s="1"/>
  <c r="G57" i="4"/>
  <c r="G63" i="4"/>
  <c r="F43" i="4"/>
  <c r="F117" i="4" s="1"/>
  <c r="B43" i="4"/>
  <c r="B117" i="4" s="1"/>
  <c r="C43" i="4"/>
  <c r="H16" i="1"/>
  <c r="H9" i="1"/>
  <c r="H60" i="3"/>
  <c r="F54" i="4"/>
  <c r="F128" i="4" s="1"/>
  <c r="G78" i="3"/>
  <c r="H78" i="3" s="1"/>
  <c r="G54" i="4"/>
  <c r="G66" i="4"/>
  <c r="H34" i="1"/>
  <c r="C8" i="4"/>
  <c r="H86" i="1"/>
  <c r="E91" i="1"/>
  <c r="G31" i="4"/>
  <c r="F31" i="4"/>
  <c r="G27" i="4"/>
  <c r="H37" i="3"/>
  <c r="G23" i="4"/>
  <c r="F23" i="4"/>
  <c r="G19" i="4"/>
  <c r="H29" i="3"/>
  <c r="G15" i="4"/>
  <c r="F15" i="4"/>
  <c r="G69" i="4"/>
  <c r="F69" i="4"/>
  <c r="F143" i="4" s="1"/>
  <c r="H42" i="3"/>
  <c r="G65" i="4"/>
  <c r="F65" i="4"/>
  <c r="F139" i="4" s="1"/>
  <c r="H34" i="3"/>
  <c r="G61" i="4"/>
  <c r="G53" i="4"/>
  <c r="H26" i="3"/>
  <c r="F53" i="4"/>
  <c r="F127" i="4" s="1"/>
  <c r="G45" i="4"/>
  <c r="F45" i="4"/>
  <c r="F119" i="4" s="1"/>
  <c r="H18" i="3"/>
  <c r="E24" i="4"/>
  <c r="H34" i="2"/>
  <c r="D24" i="4"/>
  <c r="E20" i="4"/>
  <c r="H30" i="2"/>
  <c r="D20" i="4"/>
  <c r="E16" i="4"/>
  <c r="H26" i="2"/>
  <c r="D16" i="4"/>
  <c r="E12" i="4"/>
  <c r="H22" i="2"/>
  <c r="D12" i="4"/>
  <c r="E8" i="4"/>
  <c r="H18" i="2"/>
  <c r="D8" i="4"/>
  <c r="H11" i="2"/>
  <c r="L66" i="3"/>
  <c r="K67" i="3"/>
  <c r="H13" i="1"/>
  <c r="C177" i="4"/>
  <c r="K179" i="4"/>
  <c r="F33" i="4"/>
  <c r="H22" i="3"/>
  <c r="G59" i="1"/>
  <c r="H59" i="1" s="1"/>
  <c r="H33" i="3"/>
  <c r="H37" i="1"/>
  <c r="B11" i="4"/>
  <c r="C11" i="4"/>
  <c r="H33" i="1"/>
  <c r="G43" i="1"/>
  <c r="H43" i="1" s="1"/>
  <c r="H65" i="1"/>
  <c r="G75" i="1"/>
  <c r="H74" i="1"/>
  <c r="B16" i="4"/>
  <c r="C9" i="4"/>
  <c r="G68" i="4"/>
  <c r="B50" i="4"/>
  <c r="B124" i="4" s="1"/>
  <c r="C50" i="4"/>
  <c r="B46" i="4"/>
  <c r="B120" i="4" s="1"/>
  <c r="C46" i="4"/>
  <c r="H32" i="1"/>
  <c r="E75" i="1"/>
  <c r="B177" i="4" s="1"/>
  <c r="H42" i="1"/>
  <c r="G45" i="3"/>
  <c r="H52" i="3"/>
  <c r="F46" i="4"/>
  <c r="F120" i="4" s="1"/>
  <c r="E111" i="3"/>
  <c r="H94" i="3"/>
  <c r="G18" i="4"/>
  <c r="H134" i="3"/>
  <c r="G24" i="4"/>
  <c r="H162" i="3"/>
  <c r="G50" i="4"/>
  <c r="H157" i="3"/>
  <c r="B14" i="4"/>
  <c r="H21" i="1"/>
  <c r="B15" i="4"/>
  <c r="B6" i="4"/>
  <c r="C52" i="4"/>
  <c r="B52" i="4"/>
  <c r="B126" i="4" s="1"/>
  <c r="B49" i="4"/>
  <c r="B123" i="4" s="1"/>
  <c r="C49" i="4"/>
  <c r="H41" i="1"/>
  <c r="H54" i="1"/>
  <c r="H73" i="1"/>
  <c r="C16" i="4"/>
  <c r="H92" i="3"/>
  <c r="H88" i="3"/>
  <c r="C44" i="4"/>
  <c r="B44" i="4"/>
  <c r="B118" i="4" s="1"/>
  <c r="B47" i="4"/>
  <c r="B121" i="4" s="1"/>
  <c r="C47" i="4"/>
  <c r="G20" i="4"/>
  <c r="G14" i="4"/>
  <c r="H68" i="3"/>
  <c r="F62" i="4"/>
  <c r="F136" i="4" s="1"/>
  <c r="H57" i="3"/>
  <c r="H152" i="3"/>
  <c r="E179" i="3"/>
  <c r="H177" i="3"/>
  <c r="H13" i="2"/>
  <c r="G62" i="2"/>
  <c r="D63" i="4"/>
  <c r="D137" i="4" s="1"/>
  <c r="D60" i="4"/>
  <c r="E60" i="4"/>
  <c r="H33" i="2"/>
  <c r="D58" i="4"/>
  <c r="D132" i="4" s="1"/>
  <c r="E58" i="4"/>
  <c r="H31" i="2"/>
  <c r="D56" i="4"/>
  <c r="E56" i="4"/>
  <c r="H29" i="2"/>
  <c r="D54" i="4"/>
  <c r="D128" i="4" s="1"/>
  <c r="E54" i="4"/>
  <c r="H27" i="2"/>
  <c r="D52" i="4"/>
  <c r="E52" i="4"/>
  <c r="H25" i="2"/>
  <c r="D50" i="4"/>
  <c r="D124" i="4" s="1"/>
  <c r="E50" i="4"/>
  <c r="H23" i="2"/>
  <c r="D48" i="4"/>
  <c r="H21" i="2"/>
  <c r="E48" i="4"/>
  <c r="D46" i="4"/>
  <c r="D120" i="4" s="1"/>
  <c r="H19" i="2"/>
  <c r="D44" i="4"/>
  <c r="D118" i="4" s="1"/>
  <c r="H17" i="2"/>
  <c r="G37" i="2"/>
  <c r="E44" i="4"/>
  <c r="L94" i="1"/>
  <c r="B48" i="4"/>
  <c r="B122" i="4" s="1"/>
  <c r="B53" i="4"/>
  <c r="B127" i="4" s="1"/>
  <c r="C53" i="4"/>
  <c r="E62" i="2"/>
  <c r="H178" i="4"/>
  <c r="K178" i="4" s="1"/>
  <c r="D134" i="4"/>
  <c r="D130" i="4"/>
  <c r="D126" i="4"/>
  <c r="D122" i="4"/>
  <c r="L43" i="1"/>
  <c r="L44" i="1" s="1"/>
  <c r="L59" i="1"/>
  <c r="L60" i="1" s="1"/>
  <c r="L50" i="2"/>
  <c r="K51" i="2"/>
  <c r="B51" i="4"/>
  <c r="B125" i="4" s="1"/>
  <c r="B45" i="4"/>
  <c r="B119" i="4" s="1"/>
  <c r="C45" i="4"/>
  <c r="E87" i="2"/>
  <c r="H87" i="2" s="1"/>
  <c r="E37" i="2"/>
  <c r="D178" i="4"/>
  <c r="P103" i="4"/>
  <c r="J178" i="4"/>
  <c r="D59" i="4"/>
  <c r="D57" i="4"/>
  <c r="D55" i="4"/>
  <c r="D53" i="4"/>
  <c r="D51" i="4"/>
  <c r="D49" i="4"/>
  <c r="E49" i="4"/>
  <c r="D47" i="4"/>
  <c r="D121" i="4" s="1"/>
  <c r="D45" i="4"/>
  <c r="E45" i="4"/>
  <c r="D43" i="4"/>
  <c r="D117" i="4" s="1"/>
  <c r="C51" i="4"/>
  <c r="D133" i="4"/>
  <c r="D131" i="4"/>
  <c r="D129" i="4"/>
  <c r="D127" i="4"/>
  <c r="D125" i="4"/>
  <c r="D123" i="4"/>
  <c r="D119" i="4"/>
  <c r="L25" i="2"/>
  <c r="K26" i="2"/>
  <c r="L102" i="2"/>
  <c r="K103" i="2"/>
  <c r="K129" i="3"/>
  <c r="L128" i="3"/>
  <c r="K75" i="2"/>
  <c r="K127" i="2"/>
  <c r="L178" i="3" l="1"/>
  <c r="L179" i="3" s="1"/>
  <c r="B179" i="4"/>
  <c r="F147" i="4"/>
  <c r="F148" i="4"/>
  <c r="K31" i="3"/>
  <c r="L30" i="3"/>
  <c r="K76" i="2"/>
  <c r="L75" i="2"/>
  <c r="C178" i="4"/>
  <c r="H62" i="2"/>
  <c r="N180" i="4"/>
  <c r="B178" i="4"/>
  <c r="M178" i="4" s="1"/>
  <c r="K167" i="3"/>
  <c r="L166" i="3"/>
  <c r="L101" i="3"/>
  <c r="K102" i="3"/>
  <c r="K128" i="2"/>
  <c r="L127" i="2"/>
  <c r="H37" i="2"/>
  <c r="E178" i="4"/>
  <c r="H111" i="3"/>
  <c r="B147" i="4"/>
  <c r="B148" i="4"/>
  <c r="C179" i="4"/>
  <c r="K104" i="2"/>
  <c r="L103" i="2"/>
  <c r="L26" i="2"/>
  <c r="K27" i="2"/>
  <c r="H179" i="3"/>
  <c r="K130" i="3"/>
  <c r="L129" i="3"/>
  <c r="D148" i="4"/>
  <c r="D147" i="4"/>
  <c r="K52" i="2"/>
  <c r="L51" i="2"/>
  <c r="H45" i="3"/>
  <c r="E179" i="4"/>
  <c r="D179" i="4"/>
  <c r="M179" i="4" s="1"/>
  <c r="H75" i="1"/>
  <c r="D177" i="4"/>
  <c r="M177" i="4" s="1"/>
  <c r="L67" i="3"/>
  <c r="K68" i="3"/>
  <c r="E177" i="4"/>
  <c r="L77" i="3"/>
  <c r="L78" i="3" s="1"/>
  <c r="L128" i="2" l="1"/>
  <c r="K129" i="2"/>
  <c r="L167" i="3"/>
  <c r="K168" i="3"/>
  <c r="K32" i="3"/>
  <c r="L31" i="3"/>
  <c r="K69" i="3"/>
  <c r="L68" i="3"/>
  <c r="L52" i="2"/>
  <c r="K53" i="2"/>
  <c r="L130" i="3"/>
  <c r="K131" i="3"/>
  <c r="L102" i="3"/>
  <c r="K103" i="3"/>
  <c r="L27" i="2"/>
  <c r="K28" i="2"/>
  <c r="L76" i="2"/>
  <c r="K77" i="2"/>
  <c r="M180" i="4"/>
  <c r="L104" i="2"/>
  <c r="K105" i="2"/>
  <c r="K132" i="3" l="1"/>
  <c r="L131" i="3"/>
  <c r="K78" i="2"/>
  <c r="L77" i="2"/>
  <c r="K70" i="3"/>
  <c r="L69" i="3"/>
  <c r="L28" i="2"/>
  <c r="K29" i="2"/>
  <c r="K33" i="3"/>
  <c r="L32" i="3"/>
  <c r="L168" i="3"/>
  <c r="K169" i="3"/>
  <c r="K106" i="2"/>
  <c r="L105" i="2"/>
  <c r="K104" i="3"/>
  <c r="L103" i="3"/>
  <c r="K54" i="2"/>
  <c r="L53" i="2"/>
  <c r="K130" i="2"/>
  <c r="L129" i="2"/>
  <c r="L54" i="2" l="1"/>
  <c r="K55" i="2"/>
  <c r="L106" i="2"/>
  <c r="L113" i="2" s="1"/>
  <c r="L114" i="2" s="1"/>
  <c r="K107" i="2"/>
  <c r="L33" i="3"/>
  <c r="K34" i="3"/>
  <c r="L70" i="3"/>
  <c r="K71" i="3"/>
  <c r="K133" i="3"/>
  <c r="L132" i="3"/>
  <c r="L142" i="3" s="1"/>
  <c r="L143" i="3" s="1"/>
  <c r="K170" i="3"/>
  <c r="L169" i="3"/>
  <c r="L29" i="2"/>
  <c r="L35" i="2" s="1"/>
  <c r="L36" i="2" s="1"/>
  <c r="K30" i="2"/>
  <c r="L130" i="2"/>
  <c r="K131" i="2"/>
  <c r="K105" i="3"/>
  <c r="L104" i="3"/>
  <c r="L78" i="2"/>
  <c r="K79" i="2"/>
  <c r="L44" i="3"/>
  <c r="L45" i="3" s="1"/>
  <c r="L30" i="2" l="1"/>
  <c r="K31" i="2"/>
  <c r="K80" i="2"/>
  <c r="L79" i="2"/>
  <c r="K132" i="2"/>
  <c r="L131" i="2"/>
  <c r="L136" i="2" s="1"/>
  <c r="L137" i="2" s="1"/>
  <c r="K72" i="3"/>
  <c r="L71" i="3"/>
  <c r="L107" i="2"/>
  <c r="K108" i="2"/>
  <c r="L170" i="3"/>
  <c r="K171" i="3"/>
  <c r="L34" i="3"/>
  <c r="K35" i="3"/>
  <c r="K56" i="2"/>
  <c r="L55" i="2"/>
  <c r="L62" i="2" s="1"/>
  <c r="L63" i="2" s="1"/>
  <c r="L181" i="3"/>
  <c r="L105" i="3"/>
  <c r="K106" i="3"/>
  <c r="K134" i="3"/>
  <c r="L133" i="3"/>
  <c r="L106" i="3" l="1"/>
  <c r="K107" i="3"/>
  <c r="L56" i="2"/>
  <c r="K57" i="2"/>
  <c r="L35" i="3"/>
  <c r="K36" i="3"/>
  <c r="L72" i="3"/>
  <c r="K73" i="3"/>
  <c r="L80" i="2"/>
  <c r="L86" i="2" s="1"/>
  <c r="L87" i="2" s="1"/>
  <c r="L139" i="2" s="1"/>
  <c r="K81" i="2"/>
  <c r="L134" i="3"/>
  <c r="K135" i="3"/>
  <c r="L108" i="2"/>
  <c r="K109" i="2"/>
  <c r="L31" i="2"/>
  <c r="K32" i="2"/>
  <c r="L171" i="3"/>
  <c r="K172" i="3"/>
  <c r="L132" i="2"/>
  <c r="K133" i="2"/>
  <c r="K173" i="3" l="1"/>
  <c r="L172" i="3"/>
  <c r="K134" i="2"/>
  <c r="L133" i="2"/>
  <c r="L32" i="2"/>
  <c r="K33" i="2"/>
  <c r="L135" i="3"/>
  <c r="K136" i="3"/>
  <c r="L73" i="3"/>
  <c r="K74" i="3"/>
  <c r="L57" i="2"/>
  <c r="K58" i="2"/>
  <c r="L109" i="2"/>
  <c r="K110" i="2"/>
  <c r="L81" i="2"/>
  <c r="K82" i="2"/>
  <c r="L36" i="3"/>
  <c r="K37" i="3"/>
  <c r="K108" i="3"/>
  <c r="L107" i="3"/>
  <c r="L58" i="2" l="1"/>
  <c r="K59" i="2"/>
  <c r="K137" i="3"/>
  <c r="L136" i="3"/>
  <c r="K109" i="3"/>
  <c r="L108" i="3"/>
  <c r="L134" i="2"/>
  <c r="K135" i="2"/>
  <c r="L135" i="2" s="1"/>
  <c r="L82" i="2"/>
  <c r="K83" i="2"/>
  <c r="L37" i="3"/>
  <c r="K38" i="3"/>
  <c r="L110" i="2"/>
  <c r="K111" i="2"/>
  <c r="K75" i="3"/>
  <c r="L74" i="3"/>
  <c r="L33" i="2"/>
  <c r="K34" i="2"/>
  <c r="L34" i="2" s="1"/>
  <c r="L173" i="3"/>
  <c r="K174" i="3"/>
  <c r="L111" i="2" l="1"/>
  <c r="K112" i="2"/>
  <c r="L112" i="2" s="1"/>
  <c r="L83" i="2"/>
  <c r="K84" i="2"/>
  <c r="L59" i="2"/>
  <c r="K60" i="2"/>
  <c r="K110" i="3"/>
  <c r="L110" i="3" s="1"/>
  <c r="L109" i="3"/>
  <c r="L174" i="3"/>
  <c r="K175" i="3"/>
  <c r="K39" i="3"/>
  <c r="L38" i="3"/>
  <c r="K76" i="3"/>
  <c r="L76" i="3" s="1"/>
  <c r="L75" i="3"/>
  <c r="L137" i="3"/>
  <c r="K138" i="3"/>
  <c r="K176" i="3" l="1"/>
  <c r="L175" i="3"/>
  <c r="L60" i="2"/>
  <c r="K61" i="2"/>
  <c r="L61" i="2" s="1"/>
  <c r="K139" i="3"/>
  <c r="L138" i="3"/>
  <c r="L84" i="2"/>
  <c r="K85" i="2"/>
  <c r="L85" i="2" s="1"/>
  <c r="K40" i="3"/>
  <c r="L39" i="3"/>
  <c r="L40" i="3" l="1"/>
  <c r="K41" i="3"/>
  <c r="L139" i="3"/>
  <c r="K140" i="3"/>
  <c r="L176" i="3"/>
  <c r="K177" i="3"/>
  <c r="L177" i="3" s="1"/>
  <c r="L140" i="3" l="1"/>
  <c r="K141" i="3"/>
  <c r="L141" i="3" s="1"/>
  <c r="L41" i="3"/>
  <c r="K42" i="3"/>
  <c r="L42" i="3" l="1"/>
  <c r="K43" i="3"/>
  <c r="L43" i="3" s="1"/>
</calcChain>
</file>

<file path=xl/sharedStrings.xml><?xml version="1.0" encoding="utf-8"?>
<sst xmlns="http://schemas.openxmlformats.org/spreadsheetml/2006/main" count="707" uniqueCount="75">
  <si>
    <t>L10</t>
  </si>
  <si>
    <t>L9</t>
  </si>
  <si>
    <t>L8</t>
  </si>
  <si>
    <t>L7</t>
  </si>
  <si>
    <t>L6</t>
  </si>
  <si>
    <t>L5</t>
  </si>
  <si>
    <t>L4</t>
  </si>
  <si>
    <t>L3</t>
  </si>
  <si>
    <t>L2</t>
  </si>
  <si>
    <t>L1</t>
  </si>
  <si>
    <t>Foil+ Plant</t>
  </si>
  <si>
    <t>Foil+Plant</t>
  </si>
  <si>
    <t>Empty foil</t>
  </si>
  <si>
    <t>#5</t>
  </si>
  <si>
    <t>Dry</t>
  </si>
  <si>
    <t>Fresh</t>
  </si>
  <si>
    <t>#4</t>
  </si>
  <si>
    <t>#3</t>
  </si>
  <si>
    <t>#2</t>
  </si>
  <si>
    <t>#1</t>
  </si>
  <si>
    <t>R5</t>
  </si>
  <si>
    <t>R4</t>
  </si>
  <si>
    <t>R3</t>
  </si>
  <si>
    <t>R2</t>
  </si>
  <si>
    <t>R1</t>
  </si>
  <si>
    <t>Fei-0</t>
  </si>
  <si>
    <t>Genotype</t>
  </si>
  <si>
    <t>DAS</t>
  </si>
  <si>
    <t>Date</t>
  </si>
  <si>
    <t>L11</t>
  </si>
  <si>
    <t>Total</t>
  </si>
  <si>
    <t>L12</t>
  </si>
  <si>
    <t>L13</t>
  </si>
  <si>
    <t>L14</t>
  </si>
  <si>
    <t>L15</t>
  </si>
  <si>
    <t>L16</t>
  </si>
  <si>
    <t>L17</t>
  </si>
  <si>
    <t>L18</t>
  </si>
  <si>
    <t>L19</t>
  </si>
  <si>
    <t>L20</t>
  </si>
  <si>
    <t>L21</t>
  </si>
  <si>
    <t>L22</t>
  </si>
  <si>
    <t>L23</t>
  </si>
  <si>
    <t>L24</t>
  </si>
  <si>
    <t>L25</t>
  </si>
  <si>
    <t>L26</t>
  </si>
  <si>
    <t>L27</t>
  </si>
  <si>
    <t>L28</t>
  </si>
  <si>
    <t>L29</t>
  </si>
  <si>
    <t>% water</t>
  </si>
  <si>
    <t>Area</t>
  </si>
  <si>
    <t>Rosette</t>
  </si>
  <si>
    <t>Area (mm2)</t>
  </si>
  <si>
    <t>Fresh biomass</t>
  </si>
  <si>
    <t>Day</t>
  </si>
  <si>
    <t>Thermal time</t>
  </si>
  <si>
    <t>SE</t>
  </si>
  <si>
    <t>Dry biomass</t>
  </si>
  <si>
    <t>Rosette area</t>
  </si>
  <si>
    <t>Destructive area</t>
  </si>
  <si>
    <t>Mean</t>
  </si>
  <si>
    <t>imax</t>
  </si>
  <si>
    <t>Total max 13</t>
  </si>
  <si>
    <t>real shade</t>
  </si>
  <si>
    <t>cal shade</t>
  </si>
  <si>
    <t>correction</t>
  </si>
  <si>
    <t>SLA</t>
  </si>
  <si>
    <t>mean</t>
  </si>
  <si>
    <t>se</t>
  </si>
  <si>
    <t>water content</t>
  </si>
  <si>
    <t>average from rosette only</t>
  </si>
  <si>
    <t>Simulated</t>
  </si>
  <si>
    <t>STc</t>
  </si>
  <si>
    <t>0.98 of assim</t>
  </si>
  <si>
    <t>Variance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</si>
</sst>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0" xfId="0" applyFont="1"/>
    <xf numFmtId="14" fontId="1" fillId="0" borderId="0" xfId="0" applyNumberFormat="1" applyFont="1"/>
    <xf numFmtId="0" fontId="2" fillId="2" borderId="0" xfId="0" applyFont="1" applyFill="1"/>
    <xf numFmtId="11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/>
    <xf numFmtId="0" fontId="0" fillId="2" borderId="0" xfId="0" applyFill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Fresh biomass</a:t>
            </a:r>
          </a:p>
        </c:rich>
      </c:tx>
      <c:layout>
        <c:manualLayout>
          <c:xMode val="edge"/>
          <c:yMode val="edge"/>
          <c:x val="0.40453142386327917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30441934734549"/>
          <c:y val="0.17317073170731706"/>
          <c:w val="0.6990302308199187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Summary!$C$6:$C$16</c:f>
                <c:numCache>
                  <c:formatCode>General</c:formatCode>
                  <c:ptCount val="11"/>
                  <c:pt idx="0">
                    <c:v>4.4721359549993973E-5</c:v>
                  </c:pt>
                  <c:pt idx="1">
                    <c:v>6.633249580710528E-5</c:v>
                  </c:pt>
                  <c:pt idx="2">
                    <c:v>2.4617067250182428E-4</c:v>
                  </c:pt>
                  <c:pt idx="3">
                    <c:v>2.5179356624027894E-4</c:v>
                  </c:pt>
                  <c:pt idx="4">
                    <c:v>4.0865633483405081E-4</c:v>
                  </c:pt>
                  <c:pt idx="5">
                    <c:v>2.8913664589602276E-4</c:v>
                  </c:pt>
                  <c:pt idx="6">
                    <c:v>1.7720045146669012E-4</c:v>
                  </c:pt>
                  <c:pt idx="7">
                    <c:v>7.3484692283495561E-5</c:v>
                  </c:pt>
                  <c:pt idx="8">
                    <c:v>5.4772255750525782E-5</c:v>
                  </c:pt>
                  <c:pt idx="9">
                    <c:v>1.8165902124585314E-4</c:v>
                  </c:pt>
                  <c:pt idx="10">
                    <c:v>1.9849433241279397E-4</c:v>
                  </c:pt>
                </c:numCache>
              </c:numRef>
            </c:plus>
            <c:minus>
              <c:numRef>
                <c:f>Summary!$C$6:$C$16</c:f>
                <c:numCache>
                  <c:formatCode>General</c:formatCode>
                  <c:ptCount val="11"/>
                  <c:pt idx="0">
                    <c:v>4.4721359549993973E-5</c:v>
                  </c:pt>
                  <c:pt idx="1">
                    <c:v>6.633249580710528E-5</c:v>
                  </c:pt>
                  <c:pt idx="2">
                    <c:v>2.4617067250182428E-4</c:v>
                  </c:pt>
                  <c:pt idx="3">
                    <c:v>2.5179356624027894E-4</c:v>
                  </c:pt>
                  <c:pt idx="4">
                    <c:v>4.0865633483405081E-4</c:v>
                  </c:pt>
                  <c:pt idx="5">
                    <c:v>2.8913664589602276E-4</c:v>
                  </c:pt>
                  <c:pt idx="6">
                    <c:v>1.7720045146669012E-4</c:v>
                  </c:pt>
                  <c:pt idx="7">
                    <c:v>7.3484692283495561E-5</c:v>
                  </c:pt>
                  <c:pt idx="8">
                    <c:v>5.4772255750525782E-5</c:v>
                  </c:pt>
                  <c:pt idx="9">
                    <c:v>1.8165902124585314E-4</c:v>
                  </c:pt>
                  <c:pt idx="10">
                    <c:v>1.9849433241279397E-4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Summary!$B$6:$B$16</c:f>
              <c:numCache>
                <c:formatCode>General</c:formatCode>
                <c:ptCount val="11"/>
                <c:pt idx="0">
                  <c:v>1.4000000000000067E-3</c:v>
                </c:pt>
                <c:pt idx="1">
                  <c:v>1.3799999999999923E-3</c:v>
                </c:pt>
                <c:pt idx="2">
                  <c:v>4.1399999999999935E-3</c:v>
                </c:pt>
                <c:pt idx="3">
                  <c:v>4.4200000000000073E-3</c:v>
                </c:pt>
                <c:pt idx="4">
                  <c:v>6.1000000000000056E-3</c:v>
                </c:pt>
                <c:pt idx="5">
                  <c:v>5.4599999999999926E-3</c:v>
                </c:pt>
                <c:pt idx="6">
                  <c:v>2.8200000000000057E-3</c:v>
                </c:pt>
                <c:pt idx="7">
                  <c:v>1.2199999999999932E-3</c:v>
                </c:pt>
                <c:pt idx="8">
                  <c:v>5.0000000000000044E-4</c:v>
                </c:pt>
                <c:pt idx="9">
                  <c:v>4.9999999999999491E-4</c:v>
                </c:pt>
                <c:pt idx="10">
                  <c:v>5.1999999999999822E-4</c:v>
                </c:pt>
              </c:numCache>
            </c:numRef>
          </c:val>
          <c:smooth val="0"/>
        </c:ser>
        <c:ser>
          <c:idx val="1"/>
          <c:order val="1"/>
          <c:tx>
            <c:v>25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Summary!$E$6:$E$26</c:f>
                <c:numCache>
                  <c:formatCode>General</c:formatCode>
                  <c:ptCount val="21"/>
                  <c:pt idx="0">
                    <c:v>1.435270009440729E-4</c:v>
                  </c:pt>
                  <c:pt idx="1">
                    <c:v>1.7888543819998828E-4</c:v>
                  </c:pt>
                  <c:pt idx="2">
                    <c:v>3.5972211497209671E-4</c:v>
                  </c:pt>
                  <c:pt idx="3">
                    <c:v>2.7459060435492148E-4</c:v>
                  </c:pt>
                  <c:pt idx="4">
                    <c:v>6.7720011813347293E-4</c:v>
                  </c:pt>
                  <c:pt idx="5">
                    <c:v>5.124451190127616E-4</c:v>
                  </c:pt>
                  <c:pt idx="6">
                    <c:v>1.9220822042774366E-3</c:v>
                  </c:pt>
                  <c:pt idx="7">
                    <c:v>2.1124393482417473E-3</c:v>
                  </c:pt>
                  <c:pt idx="8">
                    <c:v>2.0212867188996206E-3</c:v>
                  </c:pt>
                  <c:pt idx="9">
                    <c:v>2.2753900764484313E-3</c:v>
                  </c:pt>
                  <c:pt idx="10">
                    <c:v>2.1174040710265976E-3</c:v>
                  </c:pt>
                  <c:pt idx="11">
                    <c:v>1.6509391266791259E-3</c:v>
                  </c:pt>
                  <c:pt idx="12">
                    <c:v>1.0425929215182666E-3</c:v>
                  </c:pt>
                  <c:pt idx="13">
                    <c:v>6.462197768561358E-4</c:v>
                  </c:pt>
                  <c:pt idx="14">
                    <c:v>2.9427877939124233E-4</c:v>
                  </c:pt>
                  <c:pt idx="15">
                    <c:v>2.6343879744639153E-4</c:v>
                  </c:pt>
                  <c:pt idx="16">
                    <c:v>1.0954451150103888E-4</c:v>
                  </c:pt>
                  <c:pt idx="17">
                    <c:v>8.9442719099991049E-5</c:v>
                  </c:pt>
                  <c:pt idx="18">
                    <c:v>1.7017148213882289E-4</c:v>
                  </c:pt>
                  <c:pt idx="19">
                    <c:v>1.8559214542766521E-4</c:v>
                  </c:pt>
                  <c:pt idx="20">
                    <c:v>1.4999999999992797E-4</c:v>
                  </c:pt>
                </c:numCache>
              </c:numRef>
            </c:plus>
            <c:minus>
              <c:numRef>
                <c:f>Summary!$E$6:$E$26</c:f>
                <c:numCache>
                  <c:formatCode>General</c:formatCode>
                  <c:ptCount val="21"/>
                  <c:pt idx="0">
                    <c:v>1.435270009440729E-4</c:v>
                  </c:pt>
                  <c:pt idx="1">
                    <c:v>1.7888543819998828E-4</c:v>
                  </c:pt>
                  <c:pt idx="2">
                    <c:v>3.5972211497209671E-4</c:v>
                  </c:pt>
                  <c:pt idx="3">
                    <c:v>2.7459060435492148E-4</c:v>
                  </c:pt>
                  <c:pt idx="4">
                    <c:v>6.7720011813347293E-4</c:v>
                  </c:pt>
                  <c:pt idx="5">
                    <c:v>5.124451190127616E-4</c:v>
                  </c:pt>
                  <c:pt idx="6">
                    <c:v>1.9220822042774366E-3</c:v>
                  </c:pt>
                  <c:pt idx="7">
                    <c:v>2.1124393482417473E-3</c:v>
                  </c:pt>
                  <c:pt idx="8">
                    <c:v>2.0212867188996206E-3</c:v>
                  </c:pt>
                  <c:pt idx="9">
                    <c:v>2.2753900764484313E-3</c:v>
                  </c:pt>
                  <c:pt idx="10">
                    <c:v>2.1174040710265976E-3</c:v>
                  </c:pt>
                  <c:pt idx="11">
                    <c:v>1.6509391266791259E-3</c:v>
                  </c:pt>
                  <c:pt idx="12">
                    <c:v>1.0425929215182666E-3</c:v>
                  </c:pt>
                  <c:pt idx="13">
                    <c:v>6.462197768561358E-4</c:v>
                  </c:pt>
                  <c:pt idx="14">
                    <c:v>2.9427877939124233E-4</c:v>
                  </c:pt>
                  <c:pt idx="15">
                    <c:v>2.6343879744639153E-4</c:v>
                  </c:pt>
                  <c:pt idx="16">
                    <c:v>1.0954451150103888E-4</c:v>
                  </c:pt>
                  <c:pt idx="17">
                    <c:v>8.9442719099991049E-5</c:v>
                  </c:pt>
                  <c:pt idx="18">
                    <c:v>1.7017148213882289E-4</c:v>
                  </c:pt>
                  <c:pt idx="19">
                    <c:v>1.8559214542766521E-4</c:v>
                  </c:pt>
                  <c:pt idx="20">
                    <c:v>1.4999999999992797E-4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Summary!$D$6:$D$26</c:f>
              <c:numCache>
                <c:formatCode>General</c:formatCode>
                <c:ptCount val="21"/>
                <c:pt idx="0">
                  <c:v>1.1599999999999833E-3</c:v>
                </c:pt>
                <c:pt idx="1">
                  <c:v>1.3000000000000012E-3</c:v>
                </c:pt>
                <c:pt idx="2">
                  <c:v>6.0800000000000185E-3</c:v>
                </c:pt>
                <c:pt idx="3">
                  <c:v>5.8800000000000076E-3</c:v>
                </c:pt>
                <c:pt idx="4">
                  <c:v>1.3739999999999997E-2</c:v>
                </c:pt>
                <c:pt idx="5">
                  <c:v>1.6360000000000006E-2</c:v>
                </c:pt>
                <c:pt idx="6">
                  <c:v>2.1579999999999988E-2</c:v>
                </c:pt>
                <c:pt idx="7">
                  <c:v>2.2619999999999984E-2</c:v>
                </c:pt>
                <c:pt idx="8">
                  <c:v>2.0760000000000001E-2</c:v>
                </c:pt>
                <c:pt idx="9">
                  <c:v>1.7080000000000005E-2</c:v>
                </c:pt>
                <c:pt idx="10">
                  <c:v>1.4279999999999992E-2</c:v>
                </c:pt>
                <c:pt idx="11">
                  <c:v>8.740000000000003E-3</c:v>
                </c:pt>
                <c:pt idx="12">
                  <c:v>5.0999999999999934E-3</c:v>
                </c:pt>
                <c:pt idx="13">
                  <c:v>2.759999999999996E-3</c:v>
                </c:pt>
                <c:pt idx="14">
                  <c:v>1.4399999999999968E-3</c:v>
                </c:pt>
                <c:pt idx="15">
                  <c:v>1.1799999999999923E-3</c:v>
                </c:pt>
                <c:pt idx="16">
                  <c:v>5.000000000000115E-4</c:v>
                </c:pt>
                <c:pt idx="17">
                  <c:v>3.0000000000000024E-4</c:v>
                </c:pt>
                <c:pt idx="18">
                  <c:v>4.2499999999998095E-4</c:v>
                </c:pt>
                <c:pt idx="19">
                  <c:v>2.3333333333332615E-4</c:v>
                </c:pt>
                <c:pt idx="20">
                  <c:v>4.5000000000000595E-4</c:v>
                </c:pt>
              </c:numCache>
            </c:numRef>
          </c:val>
          <c:smooth val="0"/>
        </c:ser>
        <c:ser>
          <c:idx val="2"/>
          <c:order val="2"/>
          <c:tx>
            <c:v>30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Summary!$G$6:$G$34</c:f>
                <c:numCache>
                  <c:formatCode>General</c:formatCode>
                  <c:ptCount val="29"/>
                  <c:pt idx="0">
                    <c:v>1.1661903789691316E-4</c:v>
                  </c:pt>
                  <c:pt idx="1">
                    <c:v>7.0710678118670502E-5</c:v>
                  </c:pt>
                  <c:pt idx="2">
                    <c:v>6.0942595940769481E-4</c:v>
                  </c:pt>
                  <c:pt idx="3">
                    <c:v>3.0724582991473653E-4</c:v>
                  </c:pt>
                  <c:pt idx="4">
                    <c:v>5.3981478305063259E-4</c:v>
                  </c:pt>
                  <c:pt idx="5">
                    <c:v>2.1817424229271366E-4</c:v>
                  </c:pt>
                  <c:pt idx="6">
                    <c:v>1.2429802894655996E-3</c:v>
                  </c:pt>
                  <c:pt idx="7">
                    <c:v>1.2289833196589663E-3</c:v>
                  </c:pt>
                  <c:pt idx="8">
                    <c:v>1.2073110618229181E-3</c:v>
                  </c:pt>
                  <c:pt idx="9">
                    <c:v>6.5238025721200922E-4</c:v>
                  </c:pt>
                  <c:pt idx="10">
                    <c:v>4.377213725647865E-4</c:v>
                  </c:pt>
                  <c:pt idx="11">
                    <c:v>1.0960839383915978E-3</c:v>
                  </c:pt>
                  <c:pt idx="12">
                    <c:v>1.9724603925047545E-3</c:v>
                  </c:pt>
                  <c:pt idx="13">
                    <c:v>2.4595934623428935E-3</c:v>
                  </c:pt>
                  <c:pt idx="14">
                    <c:v>1.3754999091239554E-3</c:v>
                  </c:pt>
                  <c:pt idx="15">
                    <c:v>2.335722586267451E-3</c:v>
                  </c:pt>
                  <c:pt idx="16">
                    <c:v>2.7740944468420637E-3</c:v>
                  </c:pt>
                  <c:pt idx="17">
                    <c:v>2.5578115645996944E-3</c:v>
                  </c:pt>
                  <c:pt idx="18">
                    <c:v>1.7421251390184222E-3</c:v>
                  </c:pt>
                  <c:pt idx="19">
                    <c:v>9.7948966303888383E-4</c:v>
                  </c:pt>
                  <c:pt idx="20">
                    <c:v>8.0659779320303639E-4</c:v>
                  </c:pt>
                  <c:pt idx="21">
                    <c:v>4.726520919238553E-4</c:v>
                  </c:pt>
                  <c:pt idx="22">
                    <c:v>2.3366642891095357E-4</c:v>
                  </c:pt>
                  <c:pt idx="23">
                    <c:v>2.0099751242241113E-4</c:v>
                  </c:pt>
                  <c:pt idx="24">
                    <c:v>5.830951894844658E-5</c:v>
                  </c:pt>
                  <c:pt idx="25">
                    <c:v>6.6332495807122437E-5</c:v>
                  </c:pt>
                  <c:pt idx="26">
                    <c:v>9.5742710775647438E-5</c:v>
                  </c:pt>
                  <c:pt idx="27">
                    <c:v>2.2867371223353952E-4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Summary!$G$6:$G$34</c:f>
                <c:numCache>
                  <c:formatCode>General</c:formatCode>
                  <c:ptCount val="29"/>
                  <c:pt idx="0">
                    <c:v>1.1661903789691316E-4</c:v>
                  </c:pt>
                  <c:pt idx="1">
                    <c:v>7.0710678118670502E-5</c:v>
                  </c:pt>
                  <c:pt idx="2">
                    <c:v>6.0942595940769481E-4</c:v>
                  </c:pt>
                  <c:pt idx="3">
                    <c:v>3.0724582991473653E-4</c:v>
                  </c:pt>
                  <c:pt idx="4">
                    <c:v>5.3981478305063259E-4</c:v>
                  </c:pt>
                  <c:pt idx="5">
                    <c:v>2.1817424229271366E-4</c:v>
                  </c:pt>
                  <c:pt idx="6">
                    <c:v>1.2429802894655996E-3</c:v>
                  </c:pt>
                  <c:pt idx="7">
                    <c:v>1.2289833196589663E-3</c:v>
                  </c:pt>
                  <c:pt idx="8">
                    <c:v>1.2073110618229181E-3</c:v>
                  </c:pt>
                  <c:pt idx="9">
                    <c:v>6.5238025721200922E-4</c:v>
                  </c:pt>
                  <c:pt idx="10">
                    <c:v>4.377213725647865E-4</c:v>
                  </c:pt>
                  <c:pt idx="11">
                    <c:v>1.0960839383915978E-3</c:v>
                  </c:pt>
                  <c:pt idx="12">
                    <c:v>1.9724603925047545E-3</c:v>
                  </c:pt>
                  <c:pt idx="13">
                    <c:v>2.4595934623428935E-3</c:v>
                  </c:pt>
                  <c:pt idx="14">
                    <c:v>1.3754999091239554E-3</c:v>
                  </c:pt>
                  <c:pt idx="15">
                    <c:v>2.335722586267451E-3</c:v>
                  </c:pt>
                  <c:pt idx="16">
                    <c:v>2.7740944468420637E-3</c:v>
                  </c:pt>
                  <c:pt idx="17">
                    <c:v>2.5578115645996944E-3</c:v>
                  </c:pt>
                  <c:pt idx="18">
                    <c:v>1.7421251390184222E-3</c:v>
                  </c:pt>
                  <c:pt idx="19">
                    <c:v>9.7948966303888383E-4</c:v>
                  </c:pt>
                  <c:pt idx="20">
                    <c:v>8.0659779320303639E-4</c:v>
                  </c:pt>
                  <c:pt idx="21">
                    <c:v>4.726520919238553E-4</c:v>
                  </c:pt>
                  <c:pt idx="22">
                    <c:v>2.3366642891095357E-4</c:v>
                  </c:pt>
                  <c:pt idx="23">
                    <c:v>2.0099751242241113E-4</c:v>
                  </c:pt>
                  <c:pt idx="24">
                    <c:v>5.830951894844658E-5</c:v>
                  </c:pt>
                  <c:pt idx="25">
                    <c:v>6.6332495807122437E-5</c:v>
                  </c:pt>
                  <c:pt idx="26">
                    <c:v>9.5742710775647438E-5</c:v>
                  </c:pt>
                  <c:pt idx="27">
                    <c:v>2.2867371223353952E-4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Summary!$F$6:$F$34</c:f>
              <c:numCache>
                <c:formatCode>General</c:formatCode>
                <c:ptCount val="29"/>
                <c:pt idx="0">
                  <c:v>1.5399999999999858E-3</c:v>
                </c:pt>
                <c:pt idx="1">
                  <c:v>1.5999999999999793E-3</c:v>
                </c:pt>
                <c:pt idx="2">
                  <c:v>3.1799999999999828E-3</c:v>
                </c:pt>
                <c:pt idx="3">
                  <c:v>3.9199999999999678E-3</c:v>
                </c:pt>
                <c:pt idx="4">
                  <c:v>1.2280000000000003E-2</c:v>
                </c:pt>
                <c:pt idx="5">
                  <c:v>1.4340000000000019E-2</c:v>
                </c:pt>
                <c:pt idx="6">
                  <c:v>2.2100000000000009E-2</c:v>
                </c:pt>
                <c:pt idx="7">
                  <c:v>2.8879999999999996E-2</c:v>
                </c:pt>
                <c:pt idx="8">
                  <c:v>3.2259999999999969E-2</c:v>
                </c:pt>
                <c:pt idx="9">
                  <c:v>3.2940000000000039E-2</c:v>
                </c:pt>
                <c:pt idx="10">
                  <c:v>3.4860000000000023E-2</c:v>
                </c:pt>
                <c:pt idx="11">
                  <c:v>3.398000000000001E-2</c:v>
                </c:pt>
                <c:pt idx="12">
                  <c:v>3.8560000000000004E-2</c:v>
                </c:pt>
                <c:pt idx="13">
                  <c:v>3.9159999999999973E-2</c:v>
                </c:pt>
                <c:pt idx="14">
                  <c:v>3.4500000000000045E-2</c:v>
                </c:pt>
                <c:pt idx="15">
                  <c:v>3.1060000000000011E-2</c:v>
                </c:pt>
                <c:pt idx="16">
                  <c:v>2.5439999999999973E-2</c:v>
                </c:pt>
                <c:pt idx="17">
                  <c:v>1.9280000000000009E-2</c:v>
                </c:pt>
                <c:pt idx="18">
                  <c:v>1.2100000000000022E-2</c:v>
                </c:pt>
                <c:pt idx="19">
                  <c:v>6.7800000000000308E-3</c:v>
                </c:pt>
                <c:pt idx="20">
                  <c:v>5.159999999999965E-3</c:v>
                </c:pt>
                <c:pt idx="21">
                  <c:v>2.9800000000000269E-3</c:v>
                </c:pt>
                <c:pt idx="22">
                  <c:v>2.1600000000000287E-3</c:v>
                </c:pt>
                <c:pt idx="23">
                  <c:v>1.5199999999999879E-3</c:v>
                </c:pt>
                <c:pt idx="24">
                  <c:v>1.079999999999992E-3</c:v>
                </c:pt>
                <c:pt idx="25">
                  <c:v>7.7999999999998069E-4</c:v>
                </c:pt>
                <c:pt idx="26">
                  <c:v>7.4999999999994515E-4</c:v>
                </c:pt>
                <c:pt idx="27">
                  <c:v>1.1749999999999539E-3</c:v>
                </c:pt>
                <c:pt idx="28">
                  <c:v>1.3000000000000789E-3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426520"/>
        <c:axId val="215426912"/>
      </c:lineChart>
      <c:catAx>
        <c:axId val="2154265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3203951447816591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542691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215426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634146341463414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542652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4993571960641234"/>
          <c:y val="0.43502964869844124"/>
          <c:w val="0.13583447573618462"/>
          <c:h val="0.1487763733644019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Dry biomass</a:t>
            </a:r>
          </a:p>
        </c:rich>
      </c:tx>
      <c:layout>
        <c:manualLayout>
          <c:xMode val="edge"/>
          <c:yMode val="edge"/>
          <c:x val="0.4174764076820494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563129808748307"/>
          <c:y val="0.17317073170731706"/>
          <c:w val="0.6877033520797811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Summary!$C$43:$C$53</c:f>
                <c:numCache>
                  <c:formatCode>General</c:formatCode>
                  <c:ptCount val="11"/>
                  <c:pt idx="0">
                    <c:v>7.4833147735485039E-5</c:v>
                  </c:pt>
                  <c:pt idx="1">
                    <c:v>5.8309518948452292E-5</c:v>
                  </c:pt>
                  <c:pt idx="2">
                    <c:v>8.9442719099994139E-5</c:v>
                  </c:pt>
                  <c:pt idx="3">
                    <c:v>9.7979589711324835E-5</c:v>
                  </c:pt>
                  <c:pt idx="4">
                    <c:v>4.8989794855667791E-5</c:v>
                  </c:pt>
                  <c:pt idx="5">
                    <c:v>1.0295630140987241E-4</c:v>
                  </c:pt>
                  <c:pt idx="6">
                    <c:v>6.6332495807113655E-5</c:v>
                  </c:pt>
                  <c:pt idx="7">
                    <c:v>1.4696938456699486E-4</c:v>
                  </c:pt>
                  <c:pt idx="8">
                    <c:v>1.2649110640674207E-4</c:v>
                  </c:pt>
                  <c:pt idx="9">
                    <c:v>5.9999999999993855E-5</c:v>
                  </c:pt>
                  <c:pt idx="10">
                    <c:v>8.6023252670427115E-5</c:v>
                  </c:pt>
                </c:numCache>
              </c:numRef>
            </c:plus>
            <c:minus>
              <c:numRef>
                <c:f>Summary!$C$43:$C$53</c:f>
                <c:numCache>
                  <c:formatCode>General</c:formatCode>
                  <c:ptCount val="11"/>
                  <c:pt idx="0">
                    <c:v>7.4833147735485039E-5</c:v>
                  </c:pt>
                  <c:pt idx="1">
                    <c:v>5.8309518948452292E-5</c:v>
                  </c:pt>
                  <c:pt idx="2">
                    <c:v>8.9442719099994139E-5</c:v>
                  </c:pt>
                  <c:pt idx="3">
                    <c:v>9.7979589711324835E-5</c:v>
                  </c:pt>
                  <c:pt idx="4">
                    <c:v>4.8989794855667791E-5</c:v>
                  </c:pt>
                  <c:pt idx="5">
                    <c:v>1.0295630140987241E-4</c:v>
                  </c:pt>
                  <c:pt idx="6">
                    <c:v>6.6332495807113655E-5</c:v>
                  </c:pt>
                  <c:pt idx="7">
                    <c:v>1.4696938456699486E-4</c:v>
                  </c:pt>
                  <c:pt idx="8">
                    <c:v>1.2649110640674207E-4</c:v>
                  </c:pt>
                  <c:pt idx="9">
                    <c:v>5.9999999999993855E-5</c:v>
                  </c:pt>
                  <c:pt idx="10">
                    <c:v>8.6023252670427115E-5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Summary!$B$43:$B$53</c:f>
              <c:numCache>
                <c:formatCode>General</c:formatCode>
                <c:ptCount val="11"/>
                <c:pt idx="0">
                  <c:v>3.4000000000000696E-4</c:v>
                </c:pt>
                <c:pt idx="1">
                  <c:v>3.7999999999999699E-4</c:v>
                </c:pt>
                <c:pt idx="2">
                  <c:v>3.9999999999999481E-4</c:v>
                </c:pt>
                <c:pt idx="3">
                  <c:v>4.6000000000000484E-4</c:v>
                </c:pt>
                <c:pt idx="4">
                  <c:v>7.1999999999999289E-4</c:v>
                </c:pt>
                <c:pt idx="5">
                  <c:v>6.3999999999999615E-4</c:v>
                </c:pt>
                <c:pt idx="6">
                  <c:v>4.800000000000082E-4</c:v>
                </c:pt>
                <c:pt idx="7">
                  <c:v>2.4000000000000686E-4</c:v>
                </c:pt>
                <c:pt idx="8">
                  <c:v>2.0000000000000573E-4</c:v>
                </c:pt>
                <c:pt idx="9">
                  <c:v>1.5999999999999904E-4</c:v>
                </c:pt>
                <c:pt idx="10">
                  <c:v>1.7999999999999128E-4</c:v>
                </c:pt>
              </c:numCache>
            </c:numRef>
          </c:val>
          <c:smooth val="0"/>
        </c:ser>
        <c:ser>
          <c:idx val="1"/>
          <c:order val="1"/>
          <c:tx>
            <c:v>25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Summary!$E$43:$E$63</c:f>
                <c:numCache>
                  <c:formatCode>General</c:formatCode>
                  <c:ptCount val="21"/>
                  <c:pt idx="0">
                    <c:v>2.4494897427831351E-5</c:v>
                  </c:pt>
                  <c:pt idx="1">
                    <c:v>3.7416573867741225E-5</c:v>
                  </c:pt>
                  <c:pt idx="2">
                    <c:v>3.7416573867745677E-5</c:v>
                  </c:pt>
                  <c:pt idx="3">
                    <c:v>5.0990195135929846E-5</c:v>
                  </c:pt>
                  <c:pt idx="4">
                    <c:v>9.2736184954961788E-5</c:v>
                  </c:pt>
                  <c:pt idx="5">
                    <c:v>8.6023252670425814E-5</c:v>
                  </c:pt>
                  <c:pt idx="6">
                    <c:v>1.7999999999999681E-4</c:v>
                  </c:pt>
                  <c:pt idx="7">
                    <c:v>2.4819347291981883E-4</c:v>
                  </c:pt>
                  <c:pt idx="8">
                    <c:v>2.332380757938051E-4</c:v>
                  </c:pt>
                  <c:pt idx="9">
                    <c:v>2.4779023386727625E-4</c:v>
                  </c:pt>
                  <c:pt idx="10">
                    <c:v>1.9849433241279007E-4</c:v>
                  </c:pt>
                  <c:pt idx="11">
                    <c:v>1.5491933384830466E-4</c:v>
                  </c:pt>
                  <c:pt idx="12">
                    <c:v>1.3266499161421809E-4</c:v>
                  </c:pt>
                  <c:pt idx="13">
                    <c:v>9.4868329805058481E-5</c:v>
                  </c:pt>
                  <c:pt idx="14">
                    <c:v>8.7177978870815956E-5</c:v>
                  </c:pt>
                  <c:pt idx="15">
                    <c:v>7.3484692283497065E-5</c:v>
                  </c:pt>
                  <c:pt idx="16">
                    <c:v>5.9999999999996166E-5</c:v>
                  </c:pt>
                  <c:pt idx="17">
                    <c:v>1.0488088481701681E-4</c:v>
                  </c:pt>
                  <c:pt idx="18">
                    <c:v>6.2915286960571628E-5</c:v>
                  </c:pt>
                  <c:pt idx="19">
                    <c:v>5.7735026918956222E-5</c:v>
                  </c:pt>
                  <c:pt idx="20">
                    <c:v>1.4999999999998345E-4</c:v>
                  </c:pt>
                </c:numCache>
              </c:numRef>
            </c:plus>
            <c:minus>
              <c:numRef>
                <c:f>Summary!$E$43:$E$63</c:f>
                <c:numCache>
                  <c:formatCode>General</c:formatCode>
                  <c:ptCount val="21"/>
                  <c:pt idx="0">
                    <c:v>2.4494897427831351E-5</c:v>
                  </c:pt>
                  <c:pt idx="1">
                    <c:v>3.7416573867741225E-5</c:v>
                  </c:pt>
                  <c:pt idx="2">
                    <c:v>3.7416573867745677E-5</c:v>
                  </c:pt>
                  <c:pt idx="3">
                    <c:v>5.0990195135929846E-5</c:v>
                  </c:pt>
                  <c:pt idx="4">
                    <c:v>9.2736184954961788E-5</c:v>
                  </c:pt>
                  <c:pt idx="5">
                    <c:v>8.6023252670425814E-5</c:v>
                  </c:pt>
                  <c:pt idx="6">
                    <c:v>1.7999999999999681E-4</c:v>
                  </c:pt>
                  <c:pt idx="7">
                    <c:v>2.4819347291981883E-4</c:v>
                  </c:pt>
                  <c:pt idx="8">
                    <c:v>2.332380757938051E-4</c:v>
                  </c:pt>
                  <c:pt idx="9">
                    <c:v>2.4779023386727625E-4</c:v>
                  </c:pt>
                  <c:pt idx="10">
                    <c:v>1.9849433241279007E-4</c:v>
                  </c:pt>
                  <c:pt idx="11">
                    <c:v>1.5491933384830466E-4</c:v>
                  </c:pt>
                  <c:pt idx="12">
                    <c:v>1.3266499161421809E-4</c:v>
                  </c:pt>
                  <c:pt idx="13">
                    <c:v>9.4868329805058481E-5</c:v>
                  </c:pt>
                  <c:pt idx="14">
                    <c:v>8.7177978870815956E-5</c:v>
                  </c:pt>
                  <c:pt idx="15">
                    <c:v>7.3484692283497065E-5</c:v>
                  </c:pt>
                  <c:pt idx="16">
                    <c:v>5.9999999999996166E-5</c:v>
                  </c:pt>
                  <c:pt idx="17">
                    <c:v>1.0488088481701681E-4</c:v>
                  </c:pt>
                  <c:pt idx="18">
                    <c:v>6.2915286960571628E-5</c:v>
                  </c:pt>
                  <c:pt idx="19">
                    <c:v>5.7735026918956222E-5</c:v>
                  </c:pt>
                  <c:pt idx="20">
                    <c:v>1.4999999999998345E-4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Summary!$D$43:$D$63</c:f>
              <c:numCache>
                <c:formatCode>General</c:formatCode>
                <c:ptCount val="21"/>
                <c:pt idx="0">
                  <c:v>3.3999999999998474E-4</c:v>
                </c:pt>
                <c:pt idx="1">
                  <c:v>3.8000000000000257E-4</c:v>
                </c:pt>
                <c:pt idx="2">
                  <c:v>7.2000000000000948E-4</c:v>
                </c:pt>
                <c:pt idx="3">
                  <c:v>7.4000000000001842E-4</c:v>
                </c:pt>
                <c:pt idx="4">
                  <c:v>1.5599999999999948E-3</c:v>
                </c:pt>
                <c:pt idx="5">
                  <c:v>1.7800000000000149E-3</c:v>
                </c:pt>
                <c:pt idx="6">
                  <c:v>2.079999999999982E-3</c:v>
                </c:pt>
                <c:pt idx="7">
                  <c:v>2.2399999999999755E-3</c:v>
                </c:pt>
                <c:pt idx="8">
                  <c:v>2.079999999999982E-3</c:v>
                </c:pt>
                <c:pt idx="9">
                  <c:v>1.7200000000000104E-3</c:v>
                </c:pt>
                <c:pt idx="10">
                  <c:v>1.6199999999999769E-3</c:v>
                </c:pt>
                <c:pt idx="11">
                  <c:v>1.1999999999999789E-3</c:v>
                </c:pt>
                <c:pt idx="12">
                  <c:v>8.4000000000001847E-4</c:v>
                </c:pt>
                <c:pt idx="13">
                  <c:v>5.000000000000115E-4</c:v>
                </c:pt>
                <c:pt idx="14">
                  <c:v>3.5999999999998257E-4</c:v>
                </c:pt>
                <c:pt idx="15">
                  <c:v>3.1999999999998696E-4</c:v>
                </c:pt>
                <c:pt idx="16">
                  <c:v>2.6000000000001575E-4</c:v>
                </c:pt>
                <c:pt idx="17">
                  <c:v>2.0000000000000017E-4</c:v>
                </c:pt>
                <c:pt idx="18">
                  <c:v>2.7499999999999747E-4</c:v>
                </c:pt>
                <c:pt idx="19">
                  <c:v>9.9999999999988987E-5</c:v>
                </c:pt>
                <c:pt idx="20">
                  <c:v>1.4999999999998348E-4</c:v>
                </c:pt>
              </c:numCache>
            </c:numRef>
          </c:val>
          <c:smooth val="0"/>
        </c:ser>
        <c:ser>
          <c:idx val="2"/>
          <c:order val="2"/>
          <c:tx>
            <c:v>30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Summary!$G$43:$G$71</c:f>
                <c:numCache>
                  <c:formatCode>General</c:formatCode>
                  <c:ptCount val="29"/>
                  <c:pt idx="0">
                    <c:v>1.1661903789691125E-4</c:v>
                  </c:pt>
                  <c:pt idx="1">
                    <c:v>3.7416573867738257E-5</c:v>
                  </c:pt>
                  <c:pt idx="2">
                    <c:v>8.7177978870820429E-5</c:v>
                  </c:pt>
                  <c:pt idx="3">
                    <c:v>5.9999999999990603E-5</c:v>
                  </c:pt>
                  <c:pt idx="4">
                    <c:v>5.9999999999993395E-5</c:v>
                  </c:pt>
                  <c:pt idx="5">
                    <c:v>5.0990195135946177E-5</c:v>
                  </c:pt>
                  <c:pt idx="6">
                    <c:v>6.7823299831245218E-5</c:v>
                  </c:pt>
                  <c:pt idx="7">
                    <c:v>1.7146428199481394E-4</c:v>
                  </c:pt>
                  <c:pt idx="8">
                    <c:v>8.7177978870811498E-5</c:v>
                  </c:pt>
                  <c:pt idx="9">
                    <c:v>7.4833147735482451E-5</c:v>
                  </c:pt>
                  <c:pt idx="10">
                    <c:v>1.0198039027185317E-4</c:v>
                  </c:pt>
                  <c:pt idx="11">
                    <c:v>1.1575836902791397E-4</c:v>
                  </c:pt>
                  <c:pt idx="12">
                    <c:v>2.4372115213907862E-4</c:v>
                  </c:pt>
                  <c:pt idx="13">
                    <c:v>2.2000000000000047E-4</c:v>
                  </c:pt>
                  <c:pt idx="14">
                    <c:v>6.633249580712077E-5</c:v>
                  </c:pt>
                  <c:pt idx="15">
                    <c:v>2.3323807579380581E-4</c:v>
                  </c:pt>
                  <c:pt idx="16">
                    <c:v>2.6570660511172591E-4</c:v>
                  </c:pt>
                  <c:pt idx="17">
                    <c:v>2.4779023386728362E-4</c:v>
                  </c:pt>
                  <c:pt idx="18">
                    <c:v>1.3999999999999806E-4</c:v>
                  </c:pt>
                  <c:pt idx="19">
                    <c:v>5.099019513592223E-5</c:v>
                  </c:pt>
                  <c:pt idx="20">
                    <c:v>1.4142135623730962E-4</c:v>
                  </c:pt>
                  <c:pt idx="21">
                    <c:v>7.4833147735483928E-5</c:v>
                  </c:pt>
                  <c:pt idx="22">
                    <c:v>5.8309518948467525E-5</c:v>
                  </c:pt>
                  <c:pt idx="23">
                    <c:v>3.9999999999995592E-5</c:v>
                  </c:pt>
                  <c:pt idx="24">
                    <c:v>3.9999999999995592E-5</c:v>
                  </c:pt>
                  <c:pt idx="25">
                    <c:v>6.633249580712077E-5</c:v>
                  </c:pt>
                  <c:pt idx="26">
                    <c:v>2.5000000000015753E-5</c:v>
                  </c:pt>
                  <c:pt idx="27">
                    <c:v>1.7320508075689537E-4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Summary!$G$43:$G$71</c:f>
                <c:numCache>
                  <c:formatCode>General</c:formatCode>
                  <c:ptCount val="29"/>
                  <c:pt idx="0">
                    <c:v>1.1661903789691125E-4</c:v>
                  </c:pt>
                  <c:pt idx="1">
                    <c:v>3.7416573867738257E-5</c:v>
                  </c:pt>
                  <c:pt idx="2">
                    <c:v>8.7177978870820429E-5</c:v>
                  </c:pt>
                  <c:pt idx="3">
                    <c:v>5.9999999999990603E-5</c:v>
                  </c:pt>
                  <c:pt idx="4">
                    <c:v>5.9999999999993395E-5</c:v>
                  </c:pt>
                  <c:pt idx="5">
                    <c:v>5.0990195135946177E-5</c:v>
                  </c:pt>
                  <c:pt idx="6">
                    <c:v>6.7823299831245218E-5</c:v>
                  </c:pt>
                  <c:pt idx="7">
                    <c:v>1.7146428199481394E-4</c:v>
                  </c:pt>
                  <c:pt idx="8">
                    <c:v>8.7177978870811498E-5</c:v>
                  </c:pt>
                  <c:pt idx="9">
                    <c:v>7.4833147735482451E-5</c:v>
                  </c:pt>
                  <c:pt idx="10">
                    <c:v>1.0198039027185317E-4</c:v>
                  </c:pt>
                  <c:pt idx="11">
                    <c:v>1.1575836902791397E-4</c:v>
                  </c:pt>
                  <c:pt idx="12">
                    <c:v>2.4372115213907862E-4</c:v>
                  </c:pt>
                  <c:pt idx="13">
                    <c:v>2.2000000000000047E-4</c:v>
                  </c:pt>
                  <c:pt idx="14">
                    <c:v>6.633249580712077E-5</c:v>
                  </c:pt>
                  <c:pt idx="15">
                    <c:v>2.3323807579380581E-4</c:v>
                  </c:pt>
                  <c:pt idx="16">
                    <c:v>2.6570660511172591E-4</c:v>
                  </c:pt>
                  <c:pt idx="17">
                    <c:v>2.4779023386728362E-4</c:v>
                  </c:pt>
                  <c:pt idx="18">
                    <c:v>1.3999999999999806E-4</c:v>
                  </c:pt>
                  <c:pt idx="19">
                    <c:v>5.099019513592223E-5</c:v>
                  </c:pt>
                  <c:pt idx="20">
                    <c:v>1.4142135623730962E-4</c:v>
                  </c:pt>
                  <c:pt idx="21">
                    <c:v>7.4833147735483928E-5</c:v>
                  </c:pt>
                  <c:pt idx="22">
                    <c:v>5.8309518948467525E-5</c:v>
                  </c:pt>
                  <c:pt idx="23">
                    <c:v>3.9999999999995592E-5</c:v>
                  </c:pt>
                  <c:pt idx="24">
                    <c:v>3.9999999999995592E-5</c:v>
                  </c:pt>
                  <c:pt idx="25">
                    <c:v>6.633249580712077E-5</c:v>
                  </c:pt>
                  <c:pt idx="26">
                    <c:v>2.5000000000015753E-5</c:v>
                  </c:pt>
                  <c:pt idx="27">
                    <c:v>1.7320508075689537E-4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Summary!$F$43:$F$71</c:f>
              <c:numCache>
                <c:formatCode>General</c:formatCode>
                <c:ptCount val="29"/>
                <c:pt idx="0">
                  <c:v>8.5999999999994967E-4</c:v>
                </c:pt>
                <c:pt idx="1">
                  <c:v>9.1999999999998745E-4</c:v>
                </c:pt>
                <c:pt idx="2">
                  <c:v>1.4399999999999747E-3</c:v>
                </c:pt>
                <c:pt idx="3">
                  <c:v>1.3599999999999723E-3</c:v>
                </c:pt>
                <c:pt idx="4">
                  <c:v>2.1399999999999865E-3</c:v>
                </c:pt>
                <c:pt idx="5">
                  <c:v>2.3400000000000087E-3</c:v>
                </c:pt>
                <c:pt idx="6">
                  <c:v>3.1399999999999874E-3</c:v>
                </c:pt>
                <c:pt idx="7">
                  <c:v>3.5799999999999608E-3</c:v>
                </c:pt>
                <c:pt idx="8">
                  <c:v>3.9399999999999991E-3</c:v>
                </c:pt>
                <c:pt idx="9">
                  <c:v>3.940000000000032E-3</c:v>
                </c:pt>
                <c:pt idx="10">
                  <c:v>4.0800000000000055E-3</c:v>
                </c:pt>
                <c:pt idx="11">
                  <c:v>4.0800000000000055E-3</c:v>
                </c:pt>
                <c:pt idx="12">
                  <c:v>4.3200000000000018E-3</c:v>
                </c:pt>
                <c:pt idx="13">
                  <c:v>4.4199999999999795E-3</c:v>
                </c:pt>
                <c:pt idx="14">
                  <c:v>4.0800000000000393E-3</c:v>
                </c:pt>
                <c:pt idx="15">
                  <c:v>3.7799999999999943E-3</c:v>
                </c:pt>
                <c:pt idx="16">
                  <c:v>3.3399999999999762E-3</c:v>
                </c:pt>
                <c:pt idx="17">
                  <c:v>2.9200000000000116E-3</c:v>
                </c:pt>
                <c:pt idx="18">
                  <c:v>2.2400000000000085E-3</c:v>
                </c:pt>
                <c:pt idx="19">
                  <c:v>1.7600000000000283E-3</c:v>
                </c:pt>
                <c:pt idx="20">
                  <c:v>1.6999999999999904E-3</c:v>
                </c:pt>
                <c:pt idx="21">
                  <c:v>1.240000000000041E-3</c:v>
                </c:pt>
                <c:pt idx="22">
                  <c:v>1.0800000000000143E-3</c:v>
                </c:pt>
                <c:pt idx="23">
                  <c:v>9.6000000000000534E-4</c:v>
                </c:pt>
                <c:pt idx="24">
                  <c:v>8.6000000000001635E-4</c:v>
                </c:pt>
                <c:pt idx="25">
                  <c:v>7.1999999999998736E-4</c:v>
                </c:pt>
                <c:pt idx="26">
                  <c:v>7.7499999999997016E-4</c:v>
                </c:pt>
                <c:pt idx="27">
                  <c:v>8.9999999999998415E-4</c:v>
                </c:pt>
                <c:pt idx="28">
                  <c:v>9.000000000000119E-4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4625456"/>
        <c:axId val="394625848"/>
      </c:lineChart>
      <c:catAx>
        <c:axId val="3946254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3689388341020474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46258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94625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Dry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804878048780487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462545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4993571960641234"/>
          <c:y val="0.43502964869844124"/>
          <c:w val="0.13583447573618462"/>
          <c:h val="0.1487763733644019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Area</a:t>
            </a:r>
          </a:p>
        </c:rich>
      </c:tx>
      <c:layout>
        <c:manualLayout>
          <c:xMode val="edge"/>
          <c:yMode val="edge"/>
          <c:x val="0.46763821997978405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97412895385972"/>
          <c:y val="0.17317073170731706"/>
          <c:w val="0.7135933606286670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Summary!$C$80:$C$90</c:f>
                <c:numCache>
                  <c:formatCode>General</c:formatCode>
                  <c:ptCount val="11"/>
                  <c:pt idx="0">
                    <c:v>0.36052358951946545</c:v>
                  </c:pt>
                  <c:pt idx="1">
                    <c:v>0.37836236599323675</c:v>
                  </c:pt>
                  <c:pt idx="2">
                    <c:v>1.3949811544963795</c:v>
                  </c:pt>
                  <c:pt idx="3">
                    <c:v>1.3349701597414076</c:v>
                  </c:pt>
                  <c:pt idx="4">
                    <c:v>2.2656696711126987</c:v>
                  </c:pt>
                  <c:pt idx="5">
                    <c:v>2.2546063947837789</c:v>
                  </c:pt>
                  <c:pt idx="6">
                    <c:v>1.373302621565982</c:v>
                  </c:pt>
                  <c:pt idx="7">
                    <c:v>1.0929931191915145</c:v>
                  </c:pt>
                  <c:pt idx="8">
                    <c:v>0.48026238870017662</c:v>
                  </c:pt>
                  <c:pt idx="9">
                    <c:v>0.13376495256979701</c:v>
                  </c:pt>
                  <c:pt idx="10">
                    <c:v>0.26170333917625122</c:v>
                  </c:pt>
                </c:numCache>
              </c:numRef>
            </c:plus>
            <c:minus>
              <c:numRef>
                <c:f>Summary!$C$80:$C$90</c:f>
                <c:numCache>
                  <c:formatCode>General</c:formatCode>
                  <c:ptCount val="11"/>
                  <c:pt idx="0">
                    <c:v>0.36052358951946545</c:v>
                  </c:pt>
                  <c:pt idx="1">
                    <c:v>0.37836236599323675</c:v>
                  </c:pt>
                  <c:pt idx="2">
                    <c:v>1.3949811544963795</c:v>
                  </c:pt>
                  <c:pt idx="3">
                    <c:v>1.3349701597414076</c:v>
                  </c:pt>
                  <c:pt idx="4">
                    <c:v>2.2656696711126987</c:v>
                  </c:pt>
                  <c:pt idx="5">
                    <c:v>2.2546063947837789</c:v>
                  </c:pt>
                  <c:pt idx="6">
                    <c:v>1.373302621565982</c:v>
                  </c:pt>
                  <c:pt idx="7">
                    <c:v>1.0929931191915145</c:v>
                  </c:pt>
                  <c:pt idx="8">
                    <c:v>0.48026238870017662</c:v>
                  </c:pt>
                  <c:pt idx="9">
                    <c:v>0.13376495256979701</c:v>
                  </c:pt>
                  <c:pt idx="10">
                    <c:v>0.26170333917625122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Summary!$B$80:$B$90</c:f>
              <c:numCache>
                <c:formatCode>General</c:formatCode>
                <c:ptCount val="11"/>
                <c:pt idx="0">
                  <c:v>8.4421600000000012</c:v>
                </c:pt>
                <c:pt idx="1">
                  <c:v>8.1647999999999996</c:v>
                </c:pt>
                <c:pt idx="2">
                  <c:v>26.384279999999997</c:v>
                </c:pt>
                <c:pt idx="3">
                  <c:v>27.15408</c:v>
                </c:pt>
                <c:pt idx="4">
                  <c:v>40.883960000000002</c:v>
                </c:pt>
                <c:pt idx="5">
                  <c:v>40.172580000000004</c:v>
                </c:pt>
                <c:pt idx="6">
                  <c:v>22.811979999999998</c:v>
                </c:pt>
                <c:pt idx="7">
                  <c:v>10.605459999999999</c:v>
                </c:pt>
                <c:pt idx="8">
                  <c:v>3.7027000000000001</c:v>
                </c:pt>
                <c:pt idx="9">
                  <c:v>1.294144</c:v>
                </c:pt>
                <c:pt idx="10">
                  <c:v>1.3440560000000001</c:v>
                </c:pt>
              </c:numCache>
            </c:numRef>
          </c:val>
          <c:smooth val="0"/>
        </c:ser>
        <c:ser>
          <c:idx val="1"/>
          <c:order val="1"/>
          <c:tx>
            <c:v>25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Summary!$E$80:$E$100</c:f>
                <c:numCache>
                  <c:formatCode>General</c:formatCode>
                  <c:ptCount val="21"/>
                  <c:pt idx="0">
                    <c:v>0.97720382643540726</c:v>
                  </c:pt>
                  <c:pt idx="1">
                    <c:v>1.0435115426290233</c:v>
                  </c:pt>
                  <c:pt idx="2">
                    <c:v>1.4277882283448053</c:v>
                  </c:pt>
                  <c:pt idx="3">
                    <c:v>0.84432976436934892</c:v>
                  </c:pt>
                  <c:pt idx="4">
                    <c:v>3.2290455962095046</c:v>
                  </c:pt>
                  <c:pt idx="5">
                    <c:v>4.8661553181542123</c:v>
                  </c:pt>
                  <c:pt idx="6">
                    <c:v>7.7705571750936713</c:v>
                  </c:pt>
                  <c:pt idx="7">
                    <c:v>11.925544702670837</c:v>
                  </c:pt>
                  <c:pt idx="8">
                    <c:v>6.9372752613255351</c:v>
                  </c:pt>
                  <c:pt idx="9">
                    <c:v>9.7169753580731406</c:v>
                  </c:pt>
                  <c:pt idx="10">
                    <c:v>10.439422185140298</c:v>
                  </c:pt>
                  <c:pt idx="11">
                    <c:v>9.659605380190218</c:v>
                  </c:pt>
                  <c:pt idx="12">
                    <c:v>7.2688598113459388</c:v>
                  </c:pt>
                  <c:pt idx="13">
                    <c:v>4.4021805513858698</c:v>
                  </c:pt>
                  <c:pt idx="14">
                    <c:v>2.4186091880665641</c:v>
                  </c:pt>
                  <c:pt idx="15">
                    <c:v>2.181511975076003</c:v>
                  </c:pt>
                  <c:pt idx="16">
                    <c:v>1.0075911832682936</c:v>
                  </c:pt>
                  <c:pt idx="17">
                    <c:v>0.63724113348402089</c:v>
                  </c:pt>
                  <c:pt idx="18">
                    <c:v>0.17424155347773246</c:v>
                  </c:pt>
                  <c:pt idx="19">
                    <c:v>0.73700964941670433</c:v>
                  </c:pt>
                  <c:pt idx="20">
                    <c:v>7.7049999999999952E-2</c:v>
                  </c:pt>
                </c:numCache>
              </c:numRef>
            </c:plus>
            <c:minus>
              <c:numRef>
                <c:f>Summary!$E$80:$E$100</c:f>
                <c:numCache>
                  <c:formatCode>General</c:formatCode>
                  <c:ptCount val="21"/>
                  <c:pt idx="0">
                    <c:v>0.97720382643540726</c:v>
                  </c:pt>
                  <c:pt idx="1">
                    <c:v>1.0435115426290233</c:v>
                  </c:pt>
                  <c:pt idx="2">
                    <c:v>1.4277882283448053</c:v>
                  </c:pt>
                  <c:pt idx="3">
                    <c:v>0.84432976436934892</c:v>
                  </c:pt>
                  <c:pt idx="4">
                    <c:v>3.2290455962095046</c:v>
                  </c:pt>
                  <c:pt idx="5">
                    <c:v>4.8661553181542123</c:v>
                  </c:pt>
                  <c:pt idx="6">
                    <c:v>7.7705571750936713</c:v>
                  </c:pt>
                  <c:pt idx="7">
                    <c:v>11.925544702670837</c:v>
                  </c:pt>
                  <c:pt idx="8">
                    <c:v>6.9372752613255351</c:v>
                  </c:pt>
                  <c:pt idx="9">
                    <c:v>9.7169753580731406</c:v>
                  </c:pt>
                  <c:pt idx="10">
                    <c:v>10.439422185140298</c:v>
                  </c:pt>
                  <c:pt idx="11">
                    <c:v>9.659605380190218</c:v>
                  </c:pt>
                  <c:pt idx="12">
                    <c:v>7.2688598113459388</c:v>
                  </c:pt>
                  <c:pt idx="13">
                    <c:v>4.4021805513858698</c:v>
                  </c:pt>
                  <c:pt idx="14">
                    <c:v>2.4186091880665641</c:v>
                  </c:pt>
                  <c:pt idx="15">
                    <c:v>2.181511975076003</c:v>
                  </c:pt>
                  <c:pt idx="16">
                    <c:v>1.0075911832682936</c:v>
                  </c:pt>
                  <c:pt idx="17">
                    <c:v>0.63724113348402089</c:v>
                  </c:pt>
                  <c:pt idx="18">
                    <c:v>0.17424155347773246</c:v>
                  </c:pt>
                  <c:pt idx="19">
                    <c:v>0.73700964941670433</c:v>
                  </c:pt>
                  <c:pt idx="20">
                    <c:v>7.7049999999999952E-2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Summary!$D$80:$D$100</c:f>
              <c:numCache>
                <c:formatCode>General</c:formatCode>
                <c:ptCount val="21"/>
                <c:pt idx="0">
                  <c:v>7.5470799999999993</c:v>
                </c:pt>
                <c:pt idx="1">
                  <c:v>7.510959999999999</c:v>
                </c:pt>
                <c:pt idx="2">
                  <c:v>31.906200000000002</c:v>
                </c:pt>
                <c:pt idx="3">
                  <c:v>30.682700000000001</c:v>
                </c:pt>
                <c:pt idx="4">
                  <c:v>74.034019999999984</c:v>
                </c:pt>
                <c:pt idx="5">
                  <c:v>91.244879999999995</c:v>
                </c:pt>
                <c:pt idx="6">
                  <c:v>112.85932</c:v>
                </c:pt>
                <c:pt idx="7">
                  <c:v>120.18968</c:v>
                </c:pt>
                <c:pt idx="8">
                  <c:v>105.80858000000001</c:v>
                </c:pt>
                <c:pt idx="9">
                  <c:v>86.784279999999995</c:v>
                </c:pt>
                <c:pt idx="10">
                  <c:v>82.948160000000001</c:v>
                </c:pt>
                <c:pt idx="11">
                  <c:v>54.373900000000006</c:v>
                </c:pt>
                <c:pt idx="12">
                  <c:v>37.404099999999993</c:v>
                </c:pt>
                <c:pt idx="13">
                  <c:v>21.133800000000001</c:v>
                </c:pt>
                <c:pt idx="14">
                  <c:v>11.59066</c:v>
                </c:pt>
                <c:pt idx="15">
                  <c:v>8.68642</c:v>
                </c:pt>
                <c:pt idx="16">
                  <c:v>4.2172399999999994</c:v>
                </c:pt>
                <c:pt idx="17">
                  <c:v>2.5982020000000001</c:v>
                </c:pt>
                <c:pt idx="18">
                  <c:v>2.2325249999999999</c:v>
                </c:pt>
                <c:pt idx="19">
                  <c:v>1.8423999999999998</c:v>
                </c:pt>
                <c:pt idx="20">
                  <c:v>1.8412500000000001</c:v>
                </c:pt>
              </c:numCache>
            </c:numRef>
          </c:val>
          <c:smooth val="0"/>
        </c:ser>
        <c:ser>
          <c:idx val="2"/>
          <c:order val="2"/>
          <c:tx>
            <c:v>30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Summary!$G$80:$G$108</c:f>
                <c:numCache>
                  <c:formatCode>General</c:formatCode>
                  <c:ptCount val="29"/>
                  <c:pt idx="0">
                    <c:v>0.28364798077899295</c:v>
                  </c:pt>
                  <c:pt idx="1">
                    <c:v>0.52505382676446055</c:v>
                  </c:pt>
                  <c:pt idx="2">
                    <c:v>2.993876886146122</c:v>
                  </c:pt>
                  <c:pt idx="3">
                    <c:v>1.432433068802867</c:v>
                  </c:pt>
                  <c:pt idx="4">
                    <c:v>2.6521130127503985</c:v>
                  </c:pt>
                  <c:pt idx="5">
                    <c:v>3.7150033529729143</c:v>
                  </c:pt>
                  <c:pt idx="6">
                    <c:v>9.076355304504121</c:v>
                  </c:pt>
                  <c:pt idx="7">
                    <c:v>9.602185309272107</c:v>
                  </c:pt>
                  <c:pt idx="8">
                    <c:v>15.258285162986024</c:v>
                  </c:pt>
                  <c:pt idx="9">
                    <c:v>7.5134050761289304</c:v>
                  </c:pt>
                  <c:pt idx="10">
                    <c:v>14.347676181298469</c:v>
                  </c:pt>
                  <c:pt idx="11">
                    <c:v>11.55487202069334</c:v>
                  </c:pt>
                  <c:pt idx="12">
                    <c:v>18.86357491864678</c:v>
                  </c:pt>
                  <c:pt idx="13">
                    <c:v>16.960900904627685</c:v>
                  </c:pt>
                  <c:pt idx="14">
                    <c:v>11.351620363789481</c:v>
                  </c:pt>
                  <c:pt idx="15">
                    <c:v>10.928790334909026</c:v>
                  </c:pt>
                  <c:pt idx="16">
                    <c:v>11.918609599219206</c:v>
                  </c:pt>
                  <c:pt idx="17">
                    <c:v>14.471270132141139</c:v>
                  </c:pt>
                  <c:pt idx="18">
                    <c:v>8.0894510114345817</c:v>
                  </c:pt>
                  <c:pt idx="19">
                    <c:v>6.0954569142599997</c:v>
                  </c:pt>
                  <c:pt idx="20">
                    <c:v>4.4585641306815322</c:v>
                  </c:pt>
                  <c:pt idx="21">
                    <c:v>3.5175763912955751</c:v>
                  </c:pt>
                  <c:pt idx="22">
                    <c:v>1.5431154942518046</c:v>
                  </c:pt>
                  <c:pt idx="23">
                    <c:v>1.5705462341491259</c:v>
                  </c:pt>
                  <c:pt idx="24">
                    <c:v>0.84148070352207194</c:v>
                  </c:pt>
                  <c:pt idx="25">
                    <c:v>0.75142079316452337</c:v>
                  </c:pt>
                  <c:pt idx="26">
                    <c:v>0.62163377817382748</c:v>
                  </c:pt>
                  <c:pt idx="27">
                    <c:v>0.33573793351362524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Summary!$G$80:$G$108</c:f>
                <c:numCache>
                  <c:formatCode>General</c:formatCode>
                  <c:ptCount val="29"/>
                  <c:pt idx="0">
                    <c:v>0.28364798077899295</c:v>
                  </c:pt>
                  <c:pt idx="1">
                    <c:v>0.52505382676446055</c:v>
                  </c:pt>
                  <c:pt idx="2">
                    <c:v>2.993876886146122</c:v>
                  </c:pt>
                  <c:pt idx="3">
                    <c:v>1.432433068802867</c:v>
                  </c:pt>
                  <c:pt idx="4">
                    <c:v>2.6521130127503985</c:v>
                  </c:pt>
                  <c:pt idx="5">
                    <c:v>3.7150033529729143</c:v>
                  </c:pt>
                  <c:pt idx="6">
                    <c:v>9.076355304504121</c:v>
                  </c:pt>
                  <c:pt idx="7">
                    <c:v>9.602185309272107</c:v>
                  </c:pt>
                  <c:pt idx="8">
                    <c:v>15.258285162986024</c:v>
                  </c:pt>
                  <c:pt idx="9">
                    <c:v>7.5134050761289304</c:v>
                  </c:pt>
                  <c:pt idx="10">
                    <c:v>14.347676181298469</c:v>
                  </c:pt>
                  <c:pt idx="11">
                    <c:v>11.55487202069334</c:v>
                  </c:pt>
                  <c:pt idx="12">
                    <c:v>18.86357491864678</c:v>
                  </c:pt>
                  <c:pt idx="13">
                    <c:v>16.960900904627685</c:v>
                  </c:pt>
                  <c:pt idx="14">
                    <c:v>11.351620363789481</c:v>
                  </c:pt>
                  <c:pt idx="15">
                    <c:v>10.928790334909026</c:v>
                  </c:pt>
                  <c:pt idx="16">
                    <c:v>11.918609599219206</c:v>
                  </c:pt>
                  <c:pt idx="17">
                    <c:v>14.471270132141139</c:v>
                  </c:pt>
                  <c:pt idx="18">
                    <c:v>8.0894510114345817</c:v>
                  </c:pt>
                  <c:pt idx="19">
                    <c:v>6.0954569142599997</c:v>
                  </c:pt>
                  <c:pt idx="20">
                    <c:v>4.4585641306815322</c:v>
                  </c:pt>
                  <c:pt idx="21">
                    <c:v>3.5175763912955751</c:v>
                  </c:pt>
                  <c:pt idx="22">
                    <c:v>1.5431154942518046</c:v>
                  </c:pt>
                  <c:pt idx="23">
                    <c:v>1.5705462341491259</c:v>
                  </c:pt>
                  <c:pt idx="24">
                    <c:v>0.84148070352207194</c:v>
                  </c:pt>
                  <c:pt idx="25">
                    <c:v>0.75142079316452337</c:v>
                  </c:pt>
                  <c:pt idx="26">
                    <c:v>0.62163377817382748</c:v>
                  </c:pt>
                  <c:pt idx="27">
                    <c:v>0.33573793351362524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Summary!$F$80:$F$108</c:f>
              <c:numCache>
                <c:formatCode>General</c:formatCode>
                <c:ptCount val="29"/>
                <c:pt idx="0">
                  <c:v>6.8963999999999999</c:v>
                </c:pt>
                <c:pt idx="1">
                  <c:v>7.6480999999999995</c:v>
                </c:pt>
                <c:pt idx="2">
                  <c:v>25.244119999999999</c:v>
                </c:pt>
                <c:pt idx="3">
                  <c:v>28.779260000000001</c:v>
                </c:pt>
                <c:pt idx="4">
                  <c:v>68.493020000000001</c:v>
                </c:pt>
                <c:pt idx="5">
                  <c:v>78.072540000000004</c:v>
                </c:pt>
                <c:pt idx="6">
                  <c:v>110.34394</c:v>
                </c:pt>
                <c:pt idx="7">
                  <c:v>144.21783999999997</c:v>
                </c:pt>
                <c:pt idx="8">
                  <c:v>153.02860000000001</c:v>
                </c:pt>
                <c:pt idx="9">
                  <c:v>162.89489999999998</c:v>
                </c:pt>
                <c:pt idx="10">
                  <c:v>144.76488000000001</c:v>
                </c:pt>
                <c:pt idx="11">
                  <c:v>163.46003999999999</c:v>
                </c:pt>
                <c:pt idx="12">
                  <c:v>165.09927999999999</c:v>
                </c:pt>
                <c:pt idx="13">
                  <c:v>169.04936000000001</c:v>
                </c:pt>
                <c:pt idx="14">
                  <c:v>156.12245999999999</c:v>
                </c:pt>
                <c:pt idx="15">
                  <c:v>147.29648</c:v>
                </c:pt>
                <c:pt idx="16">
                  <c:v>124.73394</c:v>
                </c:pt>
                <c:pt idx="17">
                  <c:v>93.361320000000006</c:v>
                </c:pt>
                <c:pt idx="18">
                  <c:v>62.642620000000001</c:v>
                </c:pt>
                <c:pt idx="19">
                  <c:v>41.516239999999996</c:v>
                </c:pt>
                <c:pt idx="20">
                  <c:v>34.275019999999998</c:v>
                </c:pt>
                <c:pt idx="21">
                  <c:v>19.893340000000002</c:v>
                </c:pt>
                <c:pt idx="22">
                  <c:v>13.58906</c:v>
                </c:pt>
                <c:pt idx="23">
                  <c:v>7.6685599999999994</c:v>
                </c:pt>
                <c:pt idx="24">
                  <c:v>4.41662</c:v>
                </c:pt>
                <c:pt idx="25">
                  <c:v>3.5505799999999992</c:v>
                </c:pt>
                <c:pt idx="26">
                  <c:v>2.5243499999999996</c:v>
                </c:pt>
                <c:pt idx="27">
                  <c:v>2.6299000000000001</c:v>
                </c:pt>
                <c:pt idx="28">
                  <c:v>2.2604000000000002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5562168"/>
        <c:axId val="395561776"/>
      </c:lineChart>
      <c:catAx>
        <c:axId val="3955621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2394889959143456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556177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955617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556216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4974106700538543"/>
          <c:y val="0.43502964869844124"/>
          <c:w val="0.13601038420055714"/>
          <c:h val="0.1487763733644019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Fresh biomass</a:t>
            </a:r>
          </a:p>
        </c:rich>
      </c:tx>
      <c:layout>
        <c:manualLayout>
          <c:xMode val="edge"/>
          <c:yMode val="edge"/>
          <c:x val="0.40453142386327917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13943217067432"/>
          <c:y val="0.17317073170731706"/>
          <c:w val="0.78964526074101937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Summary!$C$176:$C$179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1.2299277304875381E-3</c:v>
                  </c:pt>
                  <c:pt idx="2">
                    <c:v>7.5959228829974483E-3</c:v>
                  </c:pt>
                  <c:pt idx="3">
                    <c:v>1.929622559523559E-2</c:v>
                  </c:pt>
                </c:numCache>
              </c:numRef>
            </c:plus>
            <c:minus>
              <c:numRef>
                <c:f>Summary!$C$176:$C$179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1.2299277304875381E-3</c:v>
                  </c:pt>
                  <c:pt idx="2">
                    <c:v>7.5959228829974483E-3</c:v>
                  </c:pt>
                  <c:pt idx="3">
                    <c:v>1.929622559523559E-2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Summary!$A$176:$A$179</c:f>
              <c:numCache>
                <c:formatCode>General</c:formatCode>
                <c:ptCount val="4"/>
                <c:pt idx="0">
                  <c:v>0</c:v>
                </c:pt>
                <c:pt idx="1">
                  <c:v>18</c:v>
                </c:pt>
                <c:pt idx="2">
                  <c:v>25</c:v>
                </c:pt>
                <c:pt idx="3">
                  <c:v>30</c:v>
                </c:pt>
              </c:numCache>
            </c:numRef>
          </c:xVal>
          <c:yVal>
            <c:numRef>
              <c:f>Summary!$B$176:$B$179</c:f>
              <c:numCache>
                <c:formatCode>General</c:formatCode>
                <c:ptCount val="4"/>
                <c:pt idx="0" formatCode="0.00E+00">
                  <c:v>1.5999999999999999E-5</c:v>
                </c:pt>
                <c:pt idx="1">
                  <c:v>2.8149999999999998E-2</c:v>
                </c:pt>
                <c:pt idx="2">
                  <c:v>0.16175999999999999</c:v>
                </c:pt>
                <c:pt idx="3">
                  <c:v>0.47750999999999993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7386568"/>
        <c:axId val="217386176"/>
      </c:scatterChart>
      <c:valAx>
        <c:axId val="217386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741107118891691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7386176"/>
        <c:crosses val="autoZero"/>
        <c:crossBetween val="midCat"/>
      </c:valAx>
      <c:valAx>
        <c:axId val="217386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6341463414634145"/>
            </c:manualLayout>
          </c:layout>
          <c:overlay val="0"/>
          <c:spPr>
            <a:noFill/>
            <a:ln w="25400">
              <a:noFill/>
            </a:ln>
          </c:spPr>
        </c:title>
        <c:numFmt formatCode="0.00E+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7386568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Dry biomass</a:t>
            </a:r>
          </a:p>
        </c:rich>
      </c:tx>
      <c:layout>
        <c:manualLayout>
          <c:xMode val="edge"/>
          <c:yMode val="edge"/>
          <c:x val="0.4174764076820494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13943217067432"/>
          <c:y val="0.17317073170731706"/>
          <c:w val="0.78964526074101937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Summary!$E$176:$E$179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5.1735438101514644E-4</c:v>
                  </c:pt>
                  <c:pt idx="2">
                    <c:v>1.0036655042614693E-3</c:v>
                  </c:pt>
                  <c:pt idx="3">
                    <c:v>3.8611109512389995E-3</c:v>
                  </c:pt>
                </c:numCache>
              </c:numRef>
            </c:plus>
            <c:minus>
              <c:numRef>
                <c:f>Summary!$E$176:$E$179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5.1735438101514644E-4</c:v>
                  </c:pt>
                  <c:pt idx="2">
                    <c:v>1.0036655042614693E-3</c:v>
                  </c:pt>
                  <c:pt idx="3">
                    <c:v>3.8611109512389995E-3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Summary!$A$176:$A$179</c:f>
              <c:numCache>
                <c:formatCode>General</c:formatCode>
                <c:ptCount val="4"/>
                <c:pt idx="0">
                  <c:v>0</c:v>
                </c:pt>
                <c:pt idx="1">
                  <c:v>18</c:v>
                </c:pt>
                <c:pt idx="2">
                  <c:v>25</c:v>
                </c:pt>
                <c:pt idx="3">
                  <c:v>30</c:v>
                </c:pt>
              </c:numCache>
            </c:numRef>
          </c:xVal>
          <c:yVal>
            <c:numRef>
              <c:f>Summary!$D$176:$D$179</c:f>
              <c:numCache>
                <c:formatCode>General</c:formatCode>
                <c:ptCount val="4"/>
                <c:pt idx="0" formatCode="0.00E+00">
                  <c:v>1.5999999999999999E-5</c:v>
                </c:pt>
                <c:pt idx="1">
                  <c:v>3.2900000000000039E-3</c:v>
                </c:pt>
                <c:pt idx="2">
                  <c:v>1.7429999999999963E-2</c:v>
                </c:pt>
                <c:pt idx="3">
                  <c:v>5.6219999999999971E-2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9092504"/>
        <c:axId val="403125568"/>
      </c:scatterChart>
      <c:valAx>
        <c:axId val="1490925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741107118891691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3125568"/>
        <c:crosses val="autoZero"/>
        <c:crossBetween val="midCat"/>
      </c:valAx>
      <c:valAx>
        <c:axId val="4031255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Dry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8048780487804879"/>
            </c:manualLayout>
          </c:layout>
          <c:overlay val="0"/>
          <c:spPr>
            <a:noFill/>
            <a:ln w="25400">
              <a:noFill/>
            </a:ln>
          </c:spPr>
        </c:title>
        <c:numFmt formatCode="0.00E+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09250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Projected rosette area</a:t>
            </a:r>
          </a:p>
        </c:rich>
      </c:tx>
      <c:layout>
        <c:manualLayout>
          <c:xMode val="edge"/>
          <c:yMode val="edge"/>
          <c:x val="0.36084193359325228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106816827873477"/>
          <c:y val="0.17317073170731706"/>
          <c:w val="0.83171652463295886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Summary!$G$176:$G$179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8.632891253376437</c:v>
                  </c:pt>
                  <c:pt idx="2">
                    <c:v>38.85579731357813</c:v>
                  </c:pt>
                  <c:pt idx="3">
                    <c:v>73.917737225344638</c:v>
                  </c:pt>
                </c:numCache>
              </c:numRef>
            </c:plus>
            <c:minus>
              <c:numRef>
                <c:f>Summary!$G$176:$G$179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8.632891253376437</c:v>
                  </c:pt>
                  <c:pt idx="2">
                    <c:v>38.85579731357813</c:v>
                  </c:pt>
                  <c:pt idx="3">
                    <c:v>73.917737225344638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Summary!$A$176:$A$179</c:f>
              <c:numCache>
                <c:formatCode>General</c:formatCode>
                <c:ptCount val="4"/>
                <c:pt idx="0">
                  <c:v>0</c:v>
                </c:pt>
                <c:pt idx="1">
                  <c:v>18</c:v>
                </c:pt>
                <c:pt idx="2">
                  <c:v>25</c:v>
                </c:pt>
                <c:pt idx="3">
                  <c:v>30</c:v>
                </c:pt>
              </c:numCache>
            </c:numRef>
          </c:xVal>
          <c:yVal>
            <c:numRef>
              <c:f>Summary!$F$176:$F$179</c:f>
              <c:numCache>
                <c:formatCode>General</c:formatCode>
                <c:ptCount val="4"/>
                <c:pt idx="0">
                  <c:v>0</c:v>
                </c:pt>
                <c:pt idx="1">
                  <c:v>182.67967999999999</c:v>
                </c:pt>
                <c:pt idx="2">
                  <c:v>876.60599000000002</c:v>
                </c:pt>
                <c:pt idx="3">
                  <c:v>1951.05132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9094464"/>
        <c:axId val="408149736"/>
      </c:scatterChart>
      <c:valAx>
        <c:axId val="149094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530751131836675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49736"/>
        <c:crosses val="autoZero"/>
        <c:crossBetween val="midCat"/>
      </c:valAx>
      <c:valAx>
        <c:axId val="4081497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09446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Destructive area</a:t>
            </a:r>
          </a:p>
        </c:rich>
      </c:tx>
      <c:layout>
        <c:manualLayout>
          <c:xMode val="edge"/>
          <c:yMode val="edge"/>
          <c:x val="0.3948226859992015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106816827873477"/>
          <c:y val="0.17317073170731706"/>
          <c:w val="0.83171652463295886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Summary!$I$176:$I$179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9.4105665459971153</c:v>
                  </c:pt>
                  <c:pt idx="2">
                    <c:v>80.07718639331722</c:v>
                  </c:pt>
                  <c:pt idx="3">
                    <c:v>121.3635961135807</c:v>
                  </c:pt>
                </c:numCache>
              </c:numRef>
            </c:plus>
            <c:minus>
              <c:numRef>
                <c:f>Summary!$I$176:$I$179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9.4105665459971153</c:v>
                  </c:pt>
                  <c:pt idx="2">
                    <c:v>80.07718639331722</c:v>
                  </c:pt>
                  <c:pt idx="3">
                    <c:v>121.3635961135807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Summary!$A$176:$A$179</c:f>
              <c:numCache>
                <c:formatCode>General</c:formatCode>
                <c:ptCount val="4"/>
                <c:pt idx="0">
                  <c:v>0</c:v>
                </c:pt>
                <c:pt idx="1">
                  <c:v>18</c:v>
                </c:pt>
                <c:pt idx="2">
                  <c:v>25</c:v>
                </c:pt>
                <c:pt idx="3">
                  <c:v>30</c:v>
                </c:pt>
              </c:numCache>
            </c:numRef>
          </c:xVal>
          <c:yVal>
            <c:numRef>
              <c:f>Summary!$H$176:$H$179</c:f>
              <c:numCache>
                <c:formatCode>General</c:formatCode>
                <c:ptCount val="4"/>
                <c:pt idx="0">
                  <c:v>0</c:v>
                </c:pt>
                <c:pt idx="1">
                  <c:v>190.96019999999999</c:v>
                </c:pt>
                <c:pt idx="2">
                  <c:v>895.14814200000001</c:v>
                </c:pt>
                <c:pt idx="3">
                  <c:v>2141.6339999999996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8150520"/>
        <c:axId val="408150912"/>
      </c:scatterChart>
      <c:valAx>
        <c:axId val="4081505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530751131836675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50912"/>
        <c:crosses val="autoZero"/>
        <c:crossBetween val="midCat"/>
      </c:valAx>
      <c:valAx>
        <c:axId val="408150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50520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142527783879109E-2"/>
          <c:y val="6.3414634146341464E-2"/>
          <c:w val="0.66019521799658998"/>
          <c:h val="0.82682926829268288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linear"/>
            <c:backward val="10"/>
            <c:dispRSqr val="1"/>
            <c:dispEq val="1"/>
            <c:trendlineLbl>
              <c:layout/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Summary!$A$177:$A$179</c:f>
              <c:numCache>
                <c:formatCode>General</c:formatCode>
                <c:ptCount val="3"/>
                <c:pt idx="0">
                  <c:v>18</c:v>
                </c:pt>
                <c:pt idx="1">
                  <c:v>25</c:v>
                </c:pt>
                <c:pt idx="2">
                  <c:v>30</c:v>
                </c:pt>
              </c:numCache>
            </c:numRef>
          </c:xVal>
          <c:yVal>
            <c:numRef>
              <c:f>Summary!$L$177:$L$179</c:f>
              <c:numCache>
                <c:formatCode>General</c:formatCode>
                <c:ptCount val="3"/>
                <c:pt idx="0">
                  <c:v>1.0236674852040255</c:v>
                </c:pt>
                <c:pt idx="1">
                  <c:v>1.0709426136056799</c:v>
                </c:pt>
                <c:pt idx="2">
                  <c:v>1.1070155881624621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8151696"/>
        <c:axId val="408152088"/>
      </c:scatterChart>
      <c:valAx>
        <c:axId val="40815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52088"/>
        <c:crosses val="autoZero"/>
        <c:crossBetween val="midCat"/>
      </c:valAx>
      <c:valAx>
        <c:axId val="4081520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5169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19440974304799"/>
          <c:y val="0.43018986822818828"/>
          <c:w val="0.21059448131352809"/>
          <c:h val="0.10188707405404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469406524016684E-2"/>
          <c:y val="6.3414634146341464E-2"/>
          <c:w val="0.63915958605062018"/>
          <c:h val="0.82682926829268288"/>
        </c:manualLayout>
      </c:layout>
      <c:scatterChart>
        <c:scatterStyle val="lineMarker"/>
        <c:varyColors val="0"/>
        <c:ser>
          <c:idx val="1"/>
          <c:order val="0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exp"/>
            <c:dispRSqr val="1"/>
            <c:dispEq val="1"/>
            <c:trendlineLbl>
              <c:layout>
                <c:manualLayout>
                  <c:x val="-0.27514364842872813"/>
                  <c:y val="4.4222777030919959E-2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Summary!$B$115:$G$115</c:f>
              <c:numCache>
                <c:formatCode>General</c:formatCode>
                <c:ptCount val="6"/>
                <c:pt idx="0">
                  <c:v>285</c:v>
                </c:pt>
                <c:pt idx="2">
                  <c:v>418</c:v>
                </c:pt>
                <c:pt idx="4">
                  <c:v>513</c:v>
                </c:pt>
              </c:numCache>
            </c:numRef>
          </c:xVal>
          <c:yVal>
            <c:numRef>
              <c:f>Summary!$B$147:$F$147</c:f>
              <c:numCache>
                <c:formatCode>General</c:formatCode>
                <c:ptCount val="5"/>
                <c:pt idx="0">
                  <c:v>3.7876699422147379E-2</c:v>
                </c:pt>
                <c:pt idx="2">
                  <c:v>3.5541915585543482E-2</c:v>
                </c:pt>
                <c:pt idx="4">
                  <c:v>2.4194884031628092E-2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8152872"/>
        <c:axId val="408401272"/>
      </c:scatterChart>
      <c:valAx>
        <c:axId val="408152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401272"/>
        <c:crosses val="autoZero"/>
        <c:crossBetween val="midCat"/>
      </c:valAx>
      <c:valAx>
        <c:axId val="4084012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15287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072551046982374"/>
          <c:y val="0.43018986822818828"/>
          <c:w val="0.21632127772850512"/>
          <c:h val="0.10188707405404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976999505523161E-2"/>
          <c:y val="6.7532553181505153E-2"/>
          <c:w val="0.83160416622081146"/>
          <c:h val="0.81558544996125448"/>
        </c:manualLayout>
      </c:layout>
      <c:lineChart>
        <c:grouping val="standard"/>
        <c:varyColors val="0"/>
        <c:ser>
          <c:idx val="0"/>
          <c:order val="0"/>
          <c:tx>
            <c:v>Fei 18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val>
            <c:numRef>
              <c:f>Summary!$B$117:$B$127</c:f>
              <c:numCache>
                <c:formatCode>General</c:formatCode>
                <c:ptCount val="11"/>
                <c:pt idx="0">
                  <c:v>2.4829882352940671E-2</c:v>
                </c:pt>
                <c:pt idx="1">
                  <c:v>2.1486315789473857E-2</c:v>
                </c:pt>
                <c:pt idx="2">
                  <c:v>6.5960700000000844E-2</c:v>
                </c:pt>
                <c:pt idx="3">
                  <c:v>5.9030608695651555E-2</c:v>
                </c:pt>
                <c:pt idx="4">
                  <c:v>5.6783277777778342E-2</c:v>
                </c:pt>
                <c:pt idx="5">
                  <c:v>6.2769656250000375E-2</c:v>
                </c:pt>
                <c:pt idx="6">
                  <c:v>4.752495833333252E-2</c:v>
                </c:pt>
                <c:pt idx="7">
                  <c:v>4.4189416666665399E-2</c:v>
                </c:pt>
                <c:pt idx="8">
                  <c:v>1.8513499999999471E-2</c:v>
                </c:pt>
                <c:pt idx="9">
                  <c:v>8.0884000000000476E-3</c:v>
                </c:pt>
                <c:pt idx="10">
                  <c:v>7.466977777778141E-3</c:v>
                </c:pt>
              </c:numCache>
            </c:numRef>
          </c:val>
          <c:smooth val="0"/>
        </c:ser>
        <c:ser>
          <c:idx val="1"/>
          <c:order val="1"/>
          <c:tx>
            <c:v>Fei 25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Summary!$D$117:$D$137</c:f>
              <c:numCache>
                <c:formatCode>General</c:formatCode>
                <c:ptCount val="21"/>
                <c:pt idx="0">
                  <c:v>2.2197294117648054E-2</c:v>
                </c:pt>
                <c:pt idx="1">
                  <c:v>1.9765684210526178E-2</c:v>
                </c:pt>
                <c:pt idx="2">
                  <c:v>4.4314166666666086E-2</c:v>
                </c:pt>
                <c:pt idx="3">
                  <c:v>4.1463108108107077E-2</c:v>
                </c:pt>
                <c:pt idx="4">
                  <c:v>4.7457705128205276E-2</c:v>
                </c:pt>
                <c:pt idx="5">
                  <c:v>5.1261168539325407E-2</c:v>
                </c:pt>
                <c:pt idx="6">
                  <c:v>5.4259288461538928E-2</c:v>
                </c:pt>
                <c:pt idx="7">
                  <c:v>5.3656107142857727E-2</c:v>
                </c:pt>
                <c:pt idx="8">
                  <c:v>5.0869509615385056E-2</c:v>
                </c:pt>
                <c:pt idx="9">
                  <c:v>5.045597674418574E-2</c:v>
                </c:pt>
                <c:pt idx="10">
                  <c:v>5.1202567901235299E-2</c:v>
                </c:pt>
                <c:pt idx="11">
                  <c:v>4.5311583333334134E-2</c:v>
                </c:pt>
                <c:pt idx="12">
                  <c:v>4.4528690476189486E-2</c:v>
                </c:pt>
                <c:pt idx="13">
                  <c:v>4.2267599999999031E-2</c:v>
                </c:pt>
                <c:pt idx="14">
                  <c:v>3.2196277777779336E-2</c:v>
                </c:pt>
                <c:pt idx="15">
                  <c:v>2.7145062500001108E-2</c:v>
                </c:pt>
                <c:pt idx="16">
                  <c:v>1.6220153846152861E-2</c:v>
                </c:pt>
                <c:pt idx="17">
                  <c:v>1.2991009999999989E-2</c:v>
                </c:pt>
                <c:pt idx="18">
                  <c:v>8.118272727272802E-3</c:v>
                </c:pt>
                <c:pt idx="19">
                  <c:v>1.8424000000002026E-2</c:v>
                </c:pt>
                <c:pt idx="20">
                  <c:v>1.2275000000001353E-2</c:v>
                </c:pt>
              </c:numCache>
            </c:numRef>
          </c:val>
          <c:smooth val="0"/>
        </c:ser>
        <c:ser>
          <c:idx val="2"/>
          <c:order val="2"/>
          <c:tx>
            <c:v>Fei 30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val>
            <c:numRef>
              <c:f>Summary!$F$117:$F$145</c:f>
              <c:numCache>
                <c:formatCode>General</c:formatCode>
                <c:ptCount val="29"/>
                <c:pt idx="0">
                  <c:v>8.0190697674423286E-3</c:v>
                </c:pt>
                <c:pt idx="1">
                  <c:v>8.3131521739131554E-3</c:v>
                </c:pt>
                <c:pt idx="2">
                  <c:v>1.7530638888889196E-2</c:v>
                </c:pt>
                <c:pt idx="3">
                  <c:v>2.1161220588235725E-2</c:v>
                </c:pt>
                <c:pt idx="4">
                  <c:v>3.2006084112149731E-2</c:v>
                </c:pt>
                <c:pt idx="5">
                  <c:v>3.3364333333333211E-2</c:v>
                </c:pt>
                <c:pt idx="6">
                  <c:v>3.5141382165605237E-2</c:v>
                </c:pt>
                <c:pt idx="7">
                  <c:v>4.0284312849162437E-2</c:v>
                </c:pt>
                <c:pt idx="8">
                  <c:v>3.8839746192893411E-2</c:v>
                </c:pt>
                <c:pt idx="9">
                  <c:v>4.1343883248730624E-2</c:v>
                </c:pt>
                <c:pt idx="10">
                  <c:v>3.548158823529407E-2</c:v>
                </c:pt>
                <c:pt idx="11">
                  <c:v>4.0063735294117588E-2</c:v>
                </c:pt>
                <c:pt idx="12">
                  <c:v>3.8217425925925912E-2</c:v>
                </c:pt>
                <c:pt idx="13">
                  <c:v>3.8246461538461715E-2</c:v>
                </c:pt>
                <c:pt idx="14">
                  <c:v>3.8265308823529041E-2</c:v>
                </c:pt>
                <c:pt idx="15">
                  <c:v>3.8967322751322808E-2</c:v>
                </c:pt>
                <c:pt idx="16">
                  <c:v>3.734549101796434E-2</c:v>
                </c:pt>
                <c:pt idx="17">
                  <c:v>3.1973054794520422E-2</c:v>
                </c:pt>
                <c:pt idx="18">
                  <c:v>2.7965455357142753E-2</c:v>
                </c:pt>
                <c:pt idx="19">
                  <c:v>2.3588772727272347E-2</c:v>
                </c:pt>
                <c:pt idx="20">
                  <c:v>2.0161776470588349E-2</c:v>
                </c:pt>
                <c:pt idx="21">
                  <c:v>1.604301612903173E-2</c:v>
                </c:pt>
                <c:pt idx="22">
                  <c:v>1.2582462962962797E-2</c:v>
                </c:pt>
                <c:pt idx="23">
                  <c:v>7.988083333333288E-3</c:v>
                </c:pt>
                <c:pt idx="24">
                  <c:v>5.1356046511626926E-3</c:v>
                </c:pt>
                <c:pt idx="25">
                  <c:v>4.9313611111111971E-3</c:v>
                </c:pt>
                <c:pt idx="26">
                  <c:v>3.2572258064517382E-3</c:v>
                </c:pt>
                <c:pt idx="27">
                  <c:v>2.9221111111111626E-3</c:v>
                </c:pt>
                <c:pt idx="28">
                  <c:v>2.5115555555555225E-3</c:v>
                </c:pt>
              </c:numCache>
            </c:numRef>
          </c:val>
          <c:smooth val="0"/>
        </c:ser>
        <c:ser>
          <c:idx val="3"/>
          <c:order val="3"/>
          <c:tx>
            <c:v>Ler 18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val>
            <c:numRef>
              <c:f>[1]Summary!$B$116:$B$124</c:f>
              <c:numCache>
                <c:formatCode>General</c:formatCode>
                <c:ptCount val="9"/>
                <c:pt idx="0">
                  <c:v>2.8561307692307174E-2</c:v>
                </c:pt>
                <c:pt idx="1">
                  <c:v>3.5668500000000623E-2</c:v>
                </c:pt>
                <c:pt idx="2">
                  <c:v>5.1555079999998227E-2</c:v>
                </c:pt>
                <c:pt idx="3">
                  <c:v>7.207152631579003E-2</c:v>
                </c:pt>
                <c:pt idx="4">
                  <c:v>6.4230250000000377E-2</c:v>
                </c:pt>
                <c:pt idx="5">
                  <c:v>6.7719058823529119E-2</c:v>
                </c:pt>
                <c:pt idx="6">
                  <c:v>2.9819937500000174E-2</c:v>
                </c:pt>
                <c:pt idx="7">
                  <c:v>2.4947142857142633E-2</c:v>
                </c:pt>
                <c:pt idx="8">
                  <c:v>3.967800000000193E-3</c:v>
                </c:pt>
              </c:numCache>
            </c:numRef>
          </c:val>
          <c:smooth val="0"/>
        </c:ser>
        <c:ser>
          <c:idx val="4"/>
          <c:order val="4"/>
          <c:tx>
            <c:v>Ler 23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[1]Summary!$D$116:$D$130</c:f>
              <c:numCache>
                <c:formatCode>General</c:formatCode>
                <c:ptCount val="15"/>
                <c:pt idx="0">
                  <c:v>1.8601249999999469E-2</c:v>
                </c:pt>
                <c:pt idx="1">
                  <c:v>2.2777777777778178E-2</c:v>
                </c:pt>
                <c:pt idx="2">
                  <c:v>4.8847619047619258E-2</c:v>
                </c:pt>
                <c:pt idx="3">
                  <c:v>3.8036204081633398E-2</c:v>
                </c:pt>
                <c:pt idx="4">
                  <c:v>5.1060222222221549E-2</c:v>
                </c:pt>
                <c:pt idx="5">
                  <c:v>5.3373939024389985E-2</c:v>
                </c:pt>
                <c:pt idx="6">
                  <c:v>5.1158282051282228E-2</c:v>
                </c:pt>
                <c:pt idx="7">
                  <c:v>5.3104119402985636E-2</c:v>
                </c:pt>
                <c:pt idx="8">
                  <c:v>3.9789595744680537E-2</c:v>
                </c:pt>
                <c:pt idx="9">
                  <c:v>3.1108606060605299E-2</c:v>
                </c:pt>
                <c:pt idx="10">
                  <c:v>2.375981481481499E-2</c:v>
                </c:pt>
                <c:pt idx="11">
                  <c:v>1.782950000000031E-2</c:v>
                </c:pt>
                <c:pt idx="12">
                  <c:v>9.5301250000000576E-3</c:v>
                </c:pt>
                <c:pt idx="13">
                  <c:v>5.0121111111111989E-3</c:v>
                </c:pt>
                <c:pt idx="14">
                  <c:v>3.238237500000019E-3</c:v>
                </c:pt>
              </c:numCache>
            </c:numRef>
          </c:val>
          <c:smooth val="0"/>
        </c:ser>
        <c:ser>
          <c:idx val="5"/>
          <c:order val="5"/>
          <c:tx>
            <c:v>Ler 29</c:v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val>
            <c:numRef>
              <c:f>[1]Summary!$F$116:$F$138</c:f>
              <c:numCache>
                <c:formatCode>General</c:formatCode>
                <c:ptCount val="23"/>
                <c:pt idx="0">
                  <c:v>1.2410258064516606E-2</c:v>
                </c:pt>
                <c:pt idx="1">
                  <c:v>1.1052382352940589E-2</c:v>
                </c:pt>
                <c:pt idx="2">
                  <c:v>3.1835942307692419E-2</c:v>
                </c:pt>
                <c:pt idx="3">
                  <c:v>2.6847797101448773E-2</c:v>
                </c:pt>
                <c:pt idx="4">
                  <c:v>3.5702274193548322E-2</c:v>
                </c:pt>
                <c:pt idx="5">
                  <c:v>3.4061193939394371E-2</c:v>
                </c:pt>
                <c:pt idx="6">
                  <c:v>4.1711471502590712E-2</c:v>
                </c:pt>
                <c:pt idx="7">
                  <c:v>3.6722831111111166E-2</c:v>
                </c:pt>
                <c:pt idx="8">
                  <c:v>4.0161550420167995E-2</c:v>
                </c:pt>
                <c:pt idx="9">
                  <c:v>4.0339816513761485E-2</c:v>
                </c:pt>
                <c:pt idx="10">
                  <c:v>3.501124880382752E-2</c:v>
                </c:pt>
                <c:pt idx="11">
                  <c:v>3.2187299319728274E-2</c:v>
                </c:pt>
                <c:pt idx="12">
                  <c:v>2.9030711409396139E-2</c:v>
                </c:pt>
                <c:pt idx="13">
                  <c:v>2.4853472727272705E-2</c:v>
                </c:pt>
                <c:pt idx="14">
                  <c:v>2.5984082191780923E-2</c:v>
                </c:pt>
                <c:pt idx="15">
                  <c:v>2.4241951612903725E-2</c:v>
                </c:pt>
                <c:pt idx="16">
                  <c:v>2.213617021276526E-2</c:v>
                </c:pt>
                <c:pt idx="17">
                  <c:v>1.6793785714285789E-2</c:v>
                </c:pt>
                <c:pt idx="18">
                  <c:v>4.193038461538446E-3</c:v>
                </c:pt>
                <c:pt idx="19">
                  <c:v>5.6184594594595721E-3</c:v>
                </c:pt>
                <c:pt idx="20">
                  <c:v>3.7194499999999844E-3</c:v>
                </c:pt>
                <c:pt idx="21">
                  <c:v>2.2813535714285515E-3</c:v>
                </c:pt>
                <c:pt idx="22">
                  <c:v>1.3759533333332814E-3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402056"/>
        <c:axId val="408402448"/>
      </c:lineChart>
      <c:catAx>
        <c:axId val="408402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402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84024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840205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0432392860267208"/>
          <c:y val="0.31927773452743496"/>
          <c:w val="8.5556587344912019E-2"/>
          <c:h val="0.319277734527434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28575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Modelled!$A$2:$A$721</c:f>
              <c:numCache>
                <c:formatCode>General</c:formatCode>
                <c:ptCount val="720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15.041666666666668</c:v>
                </c:pt>
                <c:pt idx="361">
                  <c:v>15.083333333333334</c:v>
                </c:pt>
                <c:pt idx="362">
                  <c:v>15.125</c:v>
                </c:pt>
                <c:pt idx="363">
                  <c:v>15.166666666666668</c:v>
                </c:pt>
                <c:pt idx="364">
                  <c:v>15.208333333333334</c:v>
                </c:pt>
                <c:pt idx="365">
                  <c:v>15.25</c:v>
                </c:pt>
                <c:pt idx="366">
                  <c:v>15.291666666666668</c:v>
                </c:pt>
                <c:pt idx="367">
                  <c:v>15.333333333333334</c:v>
                </c:pt>
                <c:pt idx="368">
                  <c:v>15.375</c:v>
                </c:pt>
                <c:pt idx="369">
                  <c:v>15.416666666666668</c:v>
                </c:pt>
                <c:pt idx="370">
                  <c:v>15.458333333333334</c:v>
                </c:pt>
                <c:pt idx="371">
                  <c:v>15.5</c:v>
                </c:pt>
                <c:pt idx="372">
                  <c:v>15.541666666666668</c:v>
                </c:pt>
                <c:pt idx="373">
                  <c:v>15.583333333333334</c:v>
                </c:pt>
                <c:pt idx="374">
                  <c:v>15.625</c:v>
                </c:pt>
                <c:pt idx="375">
                  <c:v>15.666666666666668</c:v>
                </c:pt>
                <c:pt idx="376">
                  <c:v>15.708333333333334</c:v>
                </c:pt>
                <c:pt idx="377">
                  <c:v>15.75</c:v>
                </c:pt>
                <c:pt idx="378">
                  <c:v>15.791666666666668</c:v>
                </c:pt>
                <c:pt idx="379">
                  <c:v>15.833333333333334</c:v>
                </c:pt>
                <c:pt idx="380">
                  <c:v>15.875</c:v>
                </c:pt>
                <c:pt idx="381">
                  <c:v>15.916666666666668</c:v>
                </c:pt>
                <c:pt idx="382">
                  <c:v>15.958333333333334</c:v>
                </c:pt>
                <c:pt idx="383">
                  <c:v>16</c:v>
                </c:pt>
                <c:pt idx="384">
                  <c:v>16.041666666666668</c:v>
                </c:pt>
                <c:pt idx="385">
                  <c:v>16.083333333333336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16.208333333333336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16.333333333333336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16.458333333333336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16.583333333333336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16.708333333333336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16.833333333333336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16.958333333333336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17.083333333333336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17.208333333333336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17.333333333333336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17.458333333333336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17.583333333333336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17.708333333333336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17.833333333333336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17.958333333333336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18.083333333333336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18.208333333333336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18.333333333333336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18.458333333333336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26.083333333333332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26.208333333333332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26.333333333333332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26.458333333333332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26.583333333333332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26.708333333333332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26.833333333333332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26.958333333333332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27.083333333333332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27.208333333333332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27.333333333333332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27.458333333333332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27.583333333333332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27.708333333333332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27.833333333333332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27.958333333333332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28.083333333333332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28.208333333333332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28.333333333333332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28.458333333333332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28.583333333333332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28.708333333333332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28.833333333333332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28.958333333333332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29.083333333333332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29.208333333333332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29.333333333333332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29.458333333333332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29.583333333333332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29.708333333333332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29.833333333333332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29.958333333333332</c:v>
                </c:pt>
                <c:pt idx="719">
                  <c:v>30</c:v>
                </c:pt>
              </c:numCache>
            </c:numRef>
          </c:xVal>
          <c:yVal>
            <c:numRef>
              <c:f>Modelled!$B$2:$B$721</c:f>
              <c:numCache>
                <c:formatCode>General</c:formatCode>
                <c:ptCount val="7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1.355932148172513E-4</c:v>
                </c:pt>
                <c:pt idx="73">
                  <c:v>1.3759415643683698E-4</c:v>
                </c:pt>
                <c:pt idx="74">
                  <c:v>1.3818523861837439E-4</c:v>
                </c:pt>
                <c:pt idx="75">
                  <c:v>1.383018744662999E-4</c:v>
                </c:pt>
                <c:pt idx="76">
                  <c:v>1.3842256898293628E-4</c:v>
                </c:pt>
                <c:pt idx="77">
                  <c:v>1.3854326365527451E-4</c:v>
                </c:pt>
                <c:pt idx="78">
                  <c:v>1.3866395842611817E-4</c:v>
                </c:pt>
                <c:pt idx="79">
                  <c:v>1.3878465326179763E-4</c:v>
                </c:pt>
                <c:pt idx="80">
                  <c:v>1.3890534814089503E-4</c:v>
                </c:pt>
                <c:pt idx="81">
                  <c:v>1.4096259602698266E-4</c:v>
                </c:pt>
                <c:pt idx="82">
                  <c:v>1.4305481712713377E-4</c:v>
                </c:pt>
                <c:pt idx="83">
                  <c:v>1.4518260598598746E-4</c:v>
                </c:pt>
                <c:pt idx="84">
                  <c:v>1.4734656725544167E-4</c:v>
                </c:pt>
                <c:pt idx="85">
                  <c:v>1.4954731586647659E-4</c:v>
                </c:pt>
                <c:pt idx="86">
                  <c:v>1.5178547720389913E-4</c:v>
                </c:pt>
                <c:pt idx="87">
                  <c:v>1.5406168728405783E-4</c:v>
                </c:pt>
                <c:pt idx="88">
                  <c:v>1.5637659293557922E-4</c:v>
                </c:pt>
                <c:pt idx="89">
                  <c:v>1.5873085198317652E-4</c:v>
                </c:pt>
                <c:pt idx="90">
                  <c:v>1.6112513343458291E-4</c:v>
                </c:pt>
                <c:pt idx="91">
                  <c:v>1.6356011767066324E-4</c:v>
                </c:pt>
                <c:pt idx="92">
                  <c:v>1.6603649663875694E-4</c:v>
                </c:pt>
                <c:pt idx="93">
                  <c:v>1.6855497404930821E-4</c:v>
                </c:pt>
                <c:pt idx="94">
                  <c:v>1.7111626557583887E-4</c:v>
                </c:pt>
                <c:pt idx="95">
                  <c:v>1.7372109905832055E-4</c:v>
                </c:pt>
                <c:pt idx="96">
                  <c:v>1.7637021471000444E-4</c:v>
                </c:pt>
                <c:pt idx="97">
                  <c:v>1.7906436532776692E-4</c:v>
                </c:pt>
                <c:pt idx="98">
                  <c:v>1.8180431650603138E-4</c:v>
                </c:pt>
                <c:pt idx="99">
                  <c:v>1.8459084685432629E-4</c:v>
                </c:pt>
                <c:pt idx="100">
                  <c:v>1.8742474821854227E-4</c:v>
                </c:pt>
                <c:pt idx="101">
                  <c:v>1.9019374833997423E-4</c:v>
                </c:pt>
                <c:pt idx="102">
                  <c:v>1.9284728867073782E-4</c:v>
                </c:pt>
                <c:pt idx="103">
                  <c:v>1.9548952981623879E-4</c:v>
                </c:pt>
                <c:pt idx="104">
                  <c:v>1.9811956136087957E-4</c:v>
                </c:pt>
                <c:pt idx="105">
                  <c:v>2.0118345087170693E-4</c:v>
                </c:pt>
                <c:pt idx="106">
                  <c:v>2.0429942650421838E-4</c:v>
                </c:pt>
                <c:pt idx="107">
                  <c:v>2.074683737224825E-4</c:v>
                </c:pt>
                <c:pt idx="108">
                  <c:v>2.1069119304345708E-4</c:v>
                </c:pt>
                <c:pt idx="109">
                  <c:v>2.1396880029288828E-4</c:v>
                </c:pt>
                <c:pt idx="110">
                  <c:v>2.1730212686555983E-4</c:v>
                </c:pt>
                <c:pt idx="111">
                  <c:v>2.2069211998996675E-4</c:v>
                </c:pt>
                <c:pt idx="112">
                  <c:v>2.2413974299748858E-4</c:v>
                </c:pt>
                <c:pt idx="113">
                  <c:v>2.2764597559613833E-4</c:v>
                </c:pt>
                <c:pt idx="114">
                  <c:v>2.3121181414896509E-4</c:v>
                </c:pt>
                <c:pt idx="115">
                  <c:v>2.3483827195718991E-4</c:v>
                </c:pt>
                <c:pt idx="116">
                  <c:v>2.3852637954815457E-4</c:v>
                </c:pt>
                <c:pt idx="117">
                  <c:v>2.4227718496816559E-4</c:v>
                </c:pt>
                <c:pt idx="118">
                  <c:v>2.4609175408031684E-4</c:v>
                </c:pt>
                <c:pt idx="119">
                  <c:v>2.4997117086737465E-4</c:v>
                </c:pt>
                <c:pt idx="120">
                  <c:v>2.5391653773981239E-4</c:v>
                </c:pt>
                <c:pt idx="121">
                  <c:v>2.579289758490816E-4</c:v>
                </c:pt>
                <c:pt idx="122">
                  <c:v>2.6200962540620843E-4</c:v>
                </c:pt>
                <c:pt idx="123">
                  <c:v>2.6615964600580644E-4</c:v>
                </c:pt>
                <c:pt idx="124">
                  <c:v>2.7038021695559755E-4</c:v>
                </c:pt>
                <c:pt idx="125">
                  <c:v>2.746725376115351E-4</c:v>
                </c:pt>
                <c:pt idx="126">
                  <c:v>2.7903782771862356E-4</c:v>
                </c:pt>
                <c:pt idx="127">
                  <c:v>2.8347732775753262E-4</c:v>
                </c:pt>
                <c:pt idx="128">
                  <c:v>2.8799229929710304E-4</c:v>
                </c:pt>
                <c:pt idx="129">
                  <c:v>2.9258402535284615E-4</c:v>
                </c:pt>
                <c:pt idx="130">
                  <c:v>2.9725381075153701E-4</c:v>
                </c:pt>
                <c:pt idx="131">
                  <c:v>3.0200298250200553E-4</c:v>
                </c:pt>
                <c:pt idx="132">
                  <c:v>3.0683289017223209E-4</c:v>
                </c:pt>
                <c:pt idx="133">
                  <c:v>3.1174490627285247E-4</c:v>
                </c:pt>
                <c:pt idx="134">
                  <c:v>3.1674042664718338E-4</c:v>
                </c:pt>
                <c:pt idx="135">
                  <c:v>3.2182087086787787E-4</c:v>
                </c:pt>
                <c:pt idx="136">
                  <c:v>3.2698768264032425E-4</c:v>
                </c:pt>
                <c:pt idx="137">
                  <c:v>3.3224233021290217E-4</c:v>
                </c:pt>
                <c:pt idx="138">
                  <c:v>3.3758630679421391E-4</c:v>
                </c:pt>
                <c:pt idx="139">
                  <c:v>3.43021130977408E-4</c:v>
                </c:pt>
                <c:pt idx="140">
                  <c:v>3.485483471717163E-4</c:v>
                </c:pt>
                <c:pt idx="141">
                  <c:v>3.5416952604132789E-4</c:v>
                </c:pt>
                <c:pt idx="142">
                  <c:v>3.5988626495172285E-4</c:v>
                </c:pt>
                <c:pt idx="143">
                  <c:v>3.6570018842359454E-4</c:v>
                </c:pt>
                <c:pt idx="144">
                  <c:v>3.7161294859448807E-4</c:v>
                </c:pt>
                <c:pt idx="145">
                  <c:v>3.7762622568828679E-4</c:v>
                </c:pt>
                <c:pt idx="146">
                  <c:v>3.8374172849268008E-4</c:v>
                </c:pt>
                <c:pt idx="147">
                  <c:v>3.8996119484474806E-4</c:v>
                </c:pt>
                <c:pt idx="148">
                  <c:v>3.9628639212480125E-4</c:v>
                </c:pt>
                <c:pt idx="149">
                  <c:v>4.0271911775861525E-4</c:v>
                </c:pt>
                <c:pt idx="150">
                  <c:v>4.092611997282042E-4</c:v>
                </c:pt>
                <c:pt idx="151">
                  <c:v>4.1591449709127605E-4</c:v>
                </c:pt>
                <c:pt idx="152">
                  <c:v>4.2268090050952018E-4</c:v>
                </c:pt>
                <c:pt idx="153">
                  <c:v>4.2956233278587441E-4</c:v>
                </c:pt>
                <c:pt idx="154">
                  <c:v>4.3656074941092666E-4</c:v>
                </c:pt>
                <c:pt idx="155">
                  <c:v>4.4367813911860485E-4</c:v>
                </c:pt>
                <c:pt idx="156">
                  <c:v>4.5091652445131353E-4</c:v>
                </c:pt>
                <c:pt idx="157">
                  <c:v>4.5827796233467824E-4</c:v>
                </c:pt>
                <c:pt idx="158">
                  <c:v>4.6576454466206021E-4</c:v>
                </c:pt>
                <c:pt idx="159">
                  <c:v>4.733783988890077E-4</c:v>
                </c:pt>
                <c:pt idx="160">
                  <c:v>4.8112168863781321E-4</c:v>
                </c:pt>
                <c:pt idx="161">
                  <c:v>4.889966143123485E-4</c:v>
                </c:pt>
                <c:pt idx="162">
                  <c:v>4.9700541372335084E-4</c:v>
                </c:pt>
                <c:pt idx="163">
                  <c:v>5.0515036272434015E-4</c:v>
                </c:pt>
                <c:pt idx="164">
                  <c:v>5.1343377585834642E-4</c:v>
                </c:pt>
                <c:pt idx="165">
                  <c:v>5.2185800701563063E-4</c:v>
                </c:pt>
                <c:pt idx="166">
                  <c:v>5.3042545010258872E-4</c:v>
                </c:pt>
                <c:pt idx="167">
                  <c:v>5.3913853972202531E-4</c:v>
                </c:pt>
                <c:pt idx="168">
                  <c:v>5.4799975186499211E-4</c:v>
                </c:pt>
                <c:pt idx="169">
                  <c:v>5.5701160461438931E-4</c:v>
                </c:pt>
                <c:pt idx="170">
                  <c:v>5.6617665886052652E-4</c:v>
                </c:pt>
                <c:pt idx="171">
                  <c:v>5.7549751902884769E-4</c:v>
                </c:pt>
                <c:pt idx="172">
                  <c:v>5.8497683382003067E-4</c:v>
                </c:pt>
                <c:pt idx="173">
                  <c:v>5.9461729696266353E-4</c:v>
                </c:pt>
                <c:pt idx="174">
                  <c:v>6.044216479787213E-4</c:v>
                </c:pt>
                <c:pt idx="175">
                  <c:v>6.1439267296205182E-4</c:v>
                </c:pt>
                <c:pt idx="176">
                  <c:v>6.2453320537009911E-4</c:v>
                </c:pt>
                <c:pt idx="177">
                  <c:v>6.3484612682908315E-4</c:v>
                </c:pt>
                <c:pt idx="178">
                  <c:v>6.4533436795287012E-4</c:v>
                </c:pt>
                <c:pt idx="179">
                  <c:v>6.5600090917576138E-4</c:v>
                </c:pt>
                <c:pt idx="180">
                  <c:v>6.6684878159944158E-4</c:v>
                </c:pt>
                <c:pt idx="181">
                  <c:v>6.7788106785432456E-4</c:v>
                </c:pt>
                <c:pt idx="182">
                  <c:v>6.8910090297554048E-4</c:v>
                </c:pt>
                <c:pt idx="183">
                  <c:v>7.0051147529381723E-4</c:v>
                </c:pt>
                <c:pt idx="184">
                  <c:v>7.1211602734150433E-4</c:v>
                </c:pt>
                <c:pt idx="185">
                  <c:v>7.2391785677400236E-4</c:v>
                </c:pt>
                <c:pt idx="186">
                  <c:v>7.3592031730685282E-4</c:v>
                </c:pt>
                <c:pt idx="187">
                  <c:v>7.4812681966876179E-4</c:v>
                </c:pt>
                <c:pt idx="188">
                  <c:v>7.6054083257082314E-4</c:v>
                </c:pt>
                <c:pt idx="189">
                  <c:v>7.7316588369221947E-4</c:v>
                </c:pt>
                <c:pt idx="190">
                  <c:v>7.8600556068267975E-4</c:v>
                </c:pt>
                <c:pt idx="191">
                  <c:v>7.9906351218197774E-4</c:v>
                </c:pt>
                <c:pt idx="192">
                  <c:v>8.1234344885676381E-4</c:v>
                </c:pt>
                <c:pt idx="193">
                  <c:v>8.2584914445502111E-4</c:v>
                </c:pt>
                <c:pt idx="194">
                  <c:v>8.3958443687844888E-4</c:v>
                </c:pt>
                <c:pt idx="195">
                  <c:v>8.5355322927307487E-4</c:v>
                </c:pt>
                <c:pt idx="196">
                  <c:v>8.6775949113840941E-4</c:v>
                </c:pt>
                <c:pt idx="197">
                  <c:v>8.8220725945545482E-4</c:v>
                </c:pt>
                <c:pt idx="198">
                  <c:v>8.9690063983389003E-4</c:v>
                </c:pt>
                <c:pt idx="199">
                  <c:v>9.1184380767875847E-4</c:v>
                </c:pt>
                <c:pt idx="200">
                  <c:v>9.2704100937698983E-4</c:v>
                </c:pt>
                <c:pt idx="201">
                  <c:v>9.4249656350409096E-4</c:v>
                </c:pt>
                <c:pt idx="202">
                  <c:v>9.5821486205135292E-4</c:v>
                </c:pt>
                <c:pt idx="203">
                  <c:v>9.7420037167391836E-4</c:v>
                </c:pt>
                <c:pt idx="204">
                  <c:v>9.9045763496006731E-4</c:v>
                </c:pt>
                <c:pt idx="205">
                  <c:v>1.0069912717220809E-3</c:v>
                </c:pt>
                <c:pt idx="206">
                  <c:v>1.0238059803090484E-3</c:v>
                </c:pt>
                <c:pt idx="207">
                  <c:v>1.0409065389419948E-3</c:v>
                </c:pt>
                <c:pt idx="208">
                  <c:v>1.0582978070717013E-3</c:v>
                </c:pt>
                <c:pt idx="209">
                  <c:v>1.0759847267596124E-3</c:v>
                </c:pt>
                <c:pt idx="210">
                  <c:v>1.0939723240822184E-3</c:v>
                </c:pt>
                <c:pt idx="211">
                  <c:v>1.1122657105593085E-3</c:v>
                </c:pt>
                <c:pt idx="212">
                  <c:v>1.130870084606509E-3</c:v>
                </c:pt>
                <c:pt idx="213">
                  <c:v>1.1497907330125122E-3</c:v>
                </c:pt>
                <c:pt idx="214">
                  <c:v>1.1690330324414175E-3</c:v>
                </c:pt>
                <c:pt idx="215">
                  <c:v>1.1886024509606141E-3</c:v>
                </c:pt>
                <c:pt idx="216">
                  <c:v>1.2085045495946369E-3</c:v>
                </c:pt>
                <c:pt idx="217">
                  <c:v>1.2287449839054382E-3</c:v>
                </c:pt>
                <c:pt idx="218">
                  <c:v>1.2493295055995229E-3</c:v>
                </c:pt>
                <c:pt idx="219">
                  <c:v>1.2702639641624072E-3</c:v>
                </c:pt>
                <c:pt idx="220">
                  <c:v>1.2915543085208602E-3</c:v>
                </c:pt>
                <c:pt idx="221">
                  <c:v>1.3132065887334076E-3</c:v>
                </c:pt>
                <c:pt idx="222">
                  <c:v>1.3352269577095678E-3</c:v>
                </c:pt>
                <c:pt idx="223">
                  <c:v>1.357621672958323E-3</c:v>
                </c:pt>
                <c:pt idx="224">
                  <c:v>1.3803970983663066E-3</c:v>
                </c:pt>
                <c:pt idx="225">
                  <c:v>1.4035597060062265E-3</c:v>
                </c:pt>
                <c:pt idx="226">
                  <c:v>1.4271160779760247E-3</c:v>
                </c:pt>
                <c:pt idx="227">
                  <c:v>1.4510729082693092E-3</c:v>
                </c:pt>
                <c:pt idx="228">
                  <c:v>1.4754370046775797E-3</c:v>
                </c:pt>
                <c:pt idx="229">
                  <c:v>1.5002152907247913E-3</c:v>
                </c:pt>
                <c:pt idx="230">
                  <c:v>1.5254148076348048E-3</c:v>
                </c:pt>
                <c:pt idx="231">
                  <c:v>1.5510427163322889E-3</c:v>
                </c:pt>
                <c:pt idx="232">
                  <c:v>1.5771062994776302E-3</c:v>
                </c:pt>
                <c:pt idx="233">
                  <c:v>1.6036129635364424E-3</c:v>
                </c:pt>
                <c:pt idx="234">
                  <c:v>1.6305702408842544E-3</c:v>
                </c:pt>
                <c:pt idx="235">
                  <c:v>1.6579857919469788E-3</c:v>
                </c:pt>
                <c:pt idx="236">
                  <c:v>1.6858674073777702E-3</c:v>
                </c:pt>
                <c:pt idx="237">
                  <c:v>1.7142230102708846E-3</c:v>
                </c:pt>
                <c:pt idx="238">
                  <c:v>1.7430606584131823E-3</c:v>
                </c:pt>
                <c:pt idx="239">
                  <c:v>1.7723885465738987E-3</c:v>
                </c:pt>
                <c:pt idx="240">
                  <c:v>1.8022150088333473E-3</c:v>
                </c:pt>
                <c:pt idx="241">
                  <c:v>1.8325485209512065E-3</c:v>
                </c:pt>
                <c:pt idx="242">
                  <c:v>1.8633977027750696E-3</c:v>
                </c:pt>
                <c:pt idx="243">
                  <c:v>1.8947713206899381E-3</c:v>
                </c:pt>
                <c:pt idx="244">
                  <c:v>1.9266782901093595E-3</c:v>
                </c:pt>
                <c:pt idx="245">
                  <c:v>1.9591276780089109E-3</c:v>
                </c:pt>
                <c:pt idx="246">
                  <c:v>1.9921287055027553E-3</c:v>
                </c:pt>
                <c:pt idx="247">
                  <c:v>2.0256907504639945E-3</c:v>
                </c:pt>
                <c:pt idx="248">
                  <c:v>2.0598233501895745E-3</c:v>
                </c:pt>
                <c:pt idx="249">
                  <c:v>2.0945362041104895E-3</c:v>
                </c:pt>
                <c:pt idx="250">
                  <c:v>2.1298391765480601E-3</c:v>
                </c:pt>
                <c:pt idx="251">
                  <c:v>2.1657422995170704E-3</c:v>
                </c:pt>
                <c:pt idx="252">
                  <c:v>2.2022557755765528E-3</c:v>
                </c:pt>
                <c:pt idx="253">
                  <c:v>2.2393899807290466E-3</c:v>
                </c:pt>
                <c:pt idx="254">
                  <c:v>2.2771554673691333E-3</c:v>
                </c:pt>
                <c:pt idx="255">
                  <c:v>2.3155629672821005E-3</c:v>
                </c:pt>
                <c:pt idx="256">
                  <c:v>2.3546233946935883E-3</c:v>
                </c:pt>
                <c:pt idx="257">
                  <c:v>2.3943478493710724E-3</c:v>
                </c:pt>
                <c:pt idx="258">
                  <c:v>2.4347476197780723E-3</c:v>
                </c:pt>
                <c:pt idx="259">
                  <c:v>2.4758341862819912E-3</c:v>
                </c:pt>
                <c:pt idx="260">
                  <c:v>2.517619224416478E-3</c:v>
                </c:pt>
                <c:pt idx="261">
                  <c:v>2.560114608199251E-3</c:v>
                </c:pt>
                <c:pt idx="262">
                  <c:v>2.6033324135063302E-3</c:v>
                </c:pt>
                <c:pt idx="263">
                  <c:v>2.6472849215036305E-3</c:v>
                </c:pt>
                <c:pt idx="264">
                  <c:v>2.6919846221368842E-3</c:v>
                </c:pt>
                <c:pt idx="265">
                  <c:v>2.737444217680904E-3</c:v>
                </c:pt>
                <c:pt idx="266">
                  <c:v>2.7836766263491714E-3</c:v>
                </c:pt>
                <c:pt idx="267">
                  <c:v>2.8306949859648006E-3</c:v>
                </c:pt>
                <c:pt idx="268">
                  <c:v>2.8785126576938939E-3</c:v>
                </c:pt>
                <c:pt idx="269">
                  <c:v>2.9271432298423831E-3</c:v>
                </c:pt>
                <c:pt idx="270">
                  <c:v>2.9766005217173952E-3</c:v>
                </c:pt>
                <c:pt idx="271">
                  <c:v>3.0268985875542848E-3</c:v>
                </c:pt>
                <c:pt idx="272">
                  <c:v>3.0780517205103992E-3</c:v>
                </c:pt>
                <c:pt idx="273">
                  <c:v>3.130074456726768E-3</c:v>
                </c:pt>
                <c:pt idx="274">
                  <c:v>3.1829815794588157E-3</c:v>
                </c:pt>
                <c:pt idx="275">
                  <c:v>3.2367881232773085E-3</c:v>
                </c:pt>
                <c:pt idx="276">
                  <c:v>3.2915093783407144E-3</c:v>
                </c:pt>
                <c:pt idx="277">
                  <c:v>3.3471608947401995E-3</c:v>
                </c:pt>
                <c:pt idx="278">
                  <c:v>3.4037584869184758E-3</c:v>
                </c:pt>
                <c:pt idx="279">
                  <c:v>3.4613182381637818E-3</c:v>
                </c:pt>
                <c:pt idx="280">
                  <c:v>3.5198565051802596E-3</c:v>
                </c:pt>
                <c:pt idx="281">
                  <c:v>3.5793899227360157E-3</c:v>
                </c:pt>
                <c:pt idx="282">
                  <c:v>3.6399354083902209E-3</c:v>
                </c:pt>
                <c:pt idx="283">
                  <c:v>3.7015101673005461E-3</c:v>
                </c:pt>
                <c:pt idx="284">
                  <c:v>3.7641316971123487E-3</c:v>
                </c:pt>
                <c:pt idx="285">
                  <c:v>3.8278177929309504E-3</c:v>
                </c:pt>
                <c:pt idx="286">
                  <c:v>3.8925865523784693E-3</c:v>
                </c:pt>
                <c:pt idx="287">
                  <c:v>3.958456380736595E-3</c:v>
                </c:pt>
                <c:pt idx="288">
                  <c:v>4.0254459961768102E-3</c:v>
                </c:pt>
                <c:pt idx="289">
                  <c:v>4.093574435079508E-3</c:v>
                </c:pt>
                <c:pt idx="290">
                  <c:v>4.162861057443552E-3</c:v>
                </c:pt>
                <c:pt idx="291">
                  <c:v>4.2333255523877835E-3</c:v>
                </c:pt>
                <c:pt idx="292">
                  <c:v>4.304987943746068E-3</c:v>
                </c:pt>
                <c:pt idx="293">
                  <c:v>4.3778685957574451E-3</c:v>
                </c:pt>
                <c:pt idx="294">
                  <c:v>4.4519882188530126E-3</c:v>
                </c:pt>
                <c:pt idx="295">
                  <c:v>4.5273678755412064E-3</c:v>
                </c:pt>
                <c:pt idx="296">
                  <c:v>4.6040289863930996E-3</c:v>
                </c:pt>
                <c:pt idx="297">
                  <c:v>4.6819933361294747E-3</c:v>
                </c:pt>
                <c:pt idx="298">
                  <c:v>4.7612830798113674E-3</c:v>
                </c:pt>
                <c:pt idx="299">
                  <c:v>4.8419207491358536E-3</c:v>
                </c:pt>
                <c:pt idx="300">
                  <c:v>4.9239292588388554E-3</c:v>
                </c:pt>
                <c:pt idx="301">
                  <c:v>5.0073319132068091E-3</c:v>
                </c:pt>
                <c:pt idx="302">
                  <c:v>5.0921524126990173E-3</c:v>
                </c:pt>
                <c:pt idx="303">
                  <c:v>5.178414860682593E-3</c:v>
                </c:pt>
                <c:pt idx="304">
                  <c:v>5.2661437702818887E-3</c:v>
                </c:pt>
                <c:pt idx="305">
                  <c:v>5.3553640713443736E-3</c:v>
                </c:pt>
                <c:pt idx="306">
                  <c:v>5.4461011175249196E-3</c:v>
                </c:pt>
                <c:pt idx="307">
                  <c:v>5.5383806934905357E-3</c:v>
                </c:pt>
                <c:pt idx="308">
                  <c:v>5.6322290222475683E-3</c:v>
                </c:pt>
                <c:pt idx="309">
                  <c:v>5.7276727725934689E-3</c:v>
                </c:pt>
                <c:pt idx="310">
                  <c:v>5.8247390666952489E-3</c:v>
                </c:pt>
                <c:pt idx="311">
                  <c:v>5.9234554877967615E-3</c:v>
                </c:pt>
                <c:pt idx="312">
                  <c:v>6.0238500880569991E-3</c:v>
                </c:pt>
                <c:pt idx="313">
                  <c:v>6.1259513965216603E-3</c:v>
                </c:pt>
                <c:pt idx="314">
                  <c:v>6.2297884272302208E-3</c:v>
                </c:pt>
                <c:pt idx="315">
                  <c:v>6.3353906874608276E-3</c:v>
                </c:pt>
                <c:pt idx="316">
                  <c:v>6.4427881861153554E-3</c:v>
                </c:pt>
                <c:pt idx="317">
                  <c:v>6.5520114422470081E-3</c:v>
                </c:pt>
                <c:pt idx="318">
                  <c:v>6.6589148891033892E-3</c:v>
                </c:pt>
                <c:pt idx="319">
                  <c:v>6.760332756803056E-3</c:v>
                </c:pt>
                <c:pt idx="320">
                  <c:v>6.8612689445313041E-3</c:v>
                </c:pt>
                <c:pt idx="321">
                  <c:v>6.9776063735560289E-3</c:v>
                </c:pt>
                <c:pt idx="322">
                  <c:v>7.0959215388741734E-3</c:v>
                </c:pt>
                <c:pt idx="323">
                  <c:v>7.2162480620027274E-3</c:v>
                </c:pt>
                <c:pt idx="324">
                  <c:v>7.3386201360244674E-3</c:v>
                </c:pt>
                <c:pt idx="325">
                  <c:v>7.4630725353045753E-3</c:v>
                </c:pt>
                <c:pt idx="326">
                  <c:v>7.5896406253724473E-3</c:v>
                </c:pt>
                <c:pt idx="327">
                  <c:v>7.7183603729714702E-3</c:v>
                </c:pt>
                <c:pt idx="328">
                  <c:v>7.8492683562796772E-3</c:v>
                </c:pt>
                <c:pt idx="329">
                  <c:v>7.9824017753041248E-3</c:v>
                </c:pt>
                <c:pt idx="330">
                  <c:v>8.1177984624519871E-3</c:v>
                </c:pt>
                <c:pt idx="331">
                  <c:v>8.2554968932813631E-3</c:v>
                </c:pt>
                <c:pt idx="332">
                  <c:v>8.3955361974348396E-3</c:v>
                </c:pt>
                <c:pt idx="333">
                  <c:v>8.5332942715440167E-3</c:v>
                </c:pt>
                <c:pt idx="334">
                  <c:v>8.6703521773931185E-3</c:v>
                </c:pt>
                <c:pt idx="335">
                  <c:v>8.8067027569621315E-3</c:v>
                </c:pt>
                <c:pt idx="336">
                  <c:v>8.9423509991878748E-3</c:v>
                </c:pt>
                <c:pt idx="337">
                  <c:v>9.0773017198490444E-3</c:v>
                </c:pt>
                <c:pt idx="338">
                  <c:v>9.2115596563294294E-3</c:v>
                </c:pt>
                <c:pt idx="339">
                  <c:v>9.3451294673861859E-3</c:v>
                </c:pt>
                <c:pt idx="340">
                  <c:v>9.4748087085257931E-3</c:v>
                </c:pt>
                <c:pt idx="341">
                  <c:v>9.6058188384777737E-3</c:v>
                </c:pt>
                <c:pt idx="342">
                  <c:v>9.7361167547359729E-3</c:v>
                </c:pt>
                <c:pt idx="343">
                  <c:v>9.8657237066271525E-3</c:v>
                </c:pt>
                <c:pt idx="344">
                  <c:v>9.994644830090646E-3</c:v>
                </c:pt>
                <c:pt idx="345">
                  <c:v>1.016424964916988E-2</c:v>
                </c:pt>
                <c:pt idx="346">
                  <c:v>1.0336737750173458E-2</c:v>
                </c:pt>
                <c:pt idx="347">
                  <c:v>1.0512158148894099E-2</c:v>
                </c:pt>
                <c:pt idx="348">
                  <c:v>1.0690560694392993E-2</c:v>
                </c:pt>
                <c:pt idx="349">
                  <c:v>1.0871996083165367E-2</c:v>
                </c:pt>
                <c:pt idx="350">
                  <c:v>1.1056515873546866E-2</c:v>
                </c:pt>
                <c:pt idx="351">
                  <c:v>1.1244172500364859E-2</c:v>
                </c:pt>
                <c:pt idx="352">
                  <c:v>1.1435019289838751E-2</c:v>
                </c:pt>
                <c:pt idx="353">
                  <c:v>1.1629110474733704E-2</c:v>
                </c:pt>
                <c:pt idx="354">
                  <c:v>1.1826501209771871E-2</c:v>
                </c:pt>
                <c:pt idx="355">
                  <c:v>1.2027247587305681E-2</c:v>
                </c:pt>
                <c:pt idx="356">
                  <c:v>1.223140665325757E-2</c:v>
                </c:pt>
                <c:pt idx="357">
                  <c:v>1.2407727065529043E-2</c:v>
                </c:pt>
                <c:pt idx="358">
                  <c:v>1.2583276520620598E-2</c:v>
                </c:pt>
                <c:pt idx="359">
                  <c:v>1.2757857071855097E-2</c:v>
                </c:pt>
                <c:pt idx="360">
                  <c:v>1.2931476142327961E-2</c:v>
                </c:pt>
                <c:pt idx="361">
                  <c:v>1.3104140154561019E-2</c:v>
                </c:pt>
                <c:pt idx="362">
                  <c:v>1.3275855488536959E-2</c:v>
                </c:pt>
                <c:pt idx="363">
                  <c:v>1.3446628473020252E-2</c:v>
                </c:pt>
                <c:pt idx="364">
                  <c:v>1.3616465384015369E-2</c:v>
                </c:pt>
                <c:pt idx="365">
                  <c:v>1.3785372443296411E-2</c:v>
                </c:pt>
                <c:pt idx="366">
                  <c:v>1.3953355817054482E-2</c:v>
                </c:pt>
                <c:pt idx="367">
                  <c:v>1.4120421614657958E-2</c:v>
                </c:pt>
                <c:pt idx="368">
                  <c:v>1.4286575887521245E-2</c:v>
                </c:pt>
                <c:pt idx="369">
                  <c:v>1.4529143534576797E-2</c:v>
                </c:pt>
                <c:pt idx="370">
                  <c:v>1.4775834831632298E-2</c:v>
                </c:pt>
                <c:pt idx="371">
                  <c:v>1.5026719880737737E-2</c:v>
                </c:pt>
                <c:pt idx="372">
                  <c:v>1.5281869975677971E-2</c:v>
                </c:pt>
                <c:pt idx="373">
                  <c:v>1.5541357622232192E-2</c:v>
                </c:pt>
                <c:pt idx="374">
                  <c:v>1.580525655877783E-2</c:v>
                </c:pt>
                <c:pt idx="375">
                  <c:v>1.6073641777244747E-2</c:v>
                </c:pt>
                <c:pt idx="376">
                  <c:v>1.63465895444256E-2</c:v>
                </c:pt>
                <c:pt idx="377">
                  <c:v>1.6624177423648526E-2</c:v>
                </c:pt>
                <c:pt idx="378">
                  <c:v>1.6906484296818246E-2</c:v>
                </c:pt>
                <c:pt idx="379">
                  <c:v>1.7193590386831849E-2</c:v>
                </c:pt>
                <c:pt idx="380">
                  <c:v>1.7485577280375683E-2</c:v>
                </c:pt>
                <c:pt idx="381">
                  <c:v>1.7693404804160189E-2</c:v>
                </c:pt>
                <c:pt idx="382">
                  <c:v>1.7900621690026559E-2</c:v>
                </c:pt>
                <c:pt idx="383">
                  <c:v>1.8106667993538553E-2</c:v>
                </c:pt>
                <c:pt idx="384">
                  <c:v>1.8311557001043897E-2</c:v>
                </c:pt>
                <c:pt idx="385">
                  <c:v>1.8515298047092163E-2</c:v>
                </c:pt>
                <c:pt idx="386">
                  <c:v>1.8717900422891901E-2</c:v>
                </c:pt>
                <c:pt idx="387">
                  <c:v>1.8919373345647316E-2</c:v>
                </c:pt>
                <c:pt idx="388">
                  <c:v>1.9119725955074749E-2</c:v>
                </c:pt>
                <c:pt idx="389">
                  <c:v>1.9318967310232121E-2</c:v>
                </c:pt>
                <c:pt idx="390">
                  <c:v>1.9517106386761431E-2</c:v>
                </c:pt>
                <c:pt idx="391">
                  <c:v>1.9707292846191597E-2</c:v>
                </c:pt>
                <c:pt idx="392">
                  <c:v>1.9900691185663288E-2</c:v>
                </c:pt>
                <c:pt idx="393">
                  <c:v>2.0238698792787255E-2</c:v>
                </c:pt>
                <c:pt idx="394">
                  <c:v>2.0582452529232329E-2</c:v>
                </c:pt>
                <c:pt idx="395">
                  <c:v>2.0932050079196969E-2</c:v>
                </c:pt>
                <c:pt idx="396">
                  <c:v>2.1287590787511013E-2</c:v>
                </c:pt>
                <c:pt idx="397">
                  <c:v>2.1649175687866392E-2</c:v>
                </c:pt>
                <c:pt idx="398">
                  <c:v>2.2016907531527814E-2</c:v>
                </c:pt>
                <c:pt idx="399">
                  <c:v>2.2390890816531478E-2</c:v>
                </c:pt>
                <c:pt idx="400">
                  <c:v>2.2771231817380208E-2</c:v>
                </c:pt>
                <c:pt idx="401">
                  <c:v>2.3158038615243366E-2</c:v>
                </c:pt>
                <c:pt idx="402">
                  <c:v>2.3551421128670192E-2</c:v>
                </c:pt>
                <c:pt idx="403">
                  <c:v>2.3951491144825282E-2</c:v>
                </c:pt>
                <c:pt idx="404">
                  <c:v>2.4358362351255002E-2</c:v>
                </c:pt>
                <c:pt idx="405">
                  <c:v>2.4606941027378763E-2</c:v>
                </c:pt>
                <c:pt idx="406">
                  <c:v>2.4855097767782778E-2</c:v>
                </c:pt>
                <c:pt idx="407">
                  <c:v>2.510185968300245E-2</c:v>
                </c:pt>
                <c:pt idx="408">
                  <c:v>2.5347243790189496E-2</c:v>
                </c:pt>
                <c:pt idx="409">
                  <c:v>2.5591260836616218E-2</c:v>
                </c:pt>
                <c:pt idx="410">
                  <c:v>2.5833921470941167E-2</c:v>
                </c:pt>
                <c:pt idx="411">
                  <c:v>2.6075236206213985E-2</c:v>
                </c:pt>
                <c:pt idx="412">
                  <c:v>2.6315215421189805E-2</c:v>
                </c:pt>
                <c:pt idx="413">
                  <c:v>2.6553869361498117E-2</c:v>
                </c:pt>
                <c:pt idx="414">
                  <c:v>2.6791208140894526E-2</c:v>
                </c:pt>
                <c:pt idx="415">
                  <c:v>2.7027241742587811E-2</c:v>
                </c:pt>
                <c:pt idx="416">
                  <c:v>2.7261980020636366E-2</c:v>
                </c:pt>
                <c:pt idx="417">
                  <c:v>2.7725129537954876E-2</c:v>
                </c:pt>
                <c:pt idx="418">
                  <c:v>2.81961525970678E-2</c:v>
                </c:pt>
                <c:pt idx="419">
                  <c:v>2.867518304818565E-2</c:v>
                </c:pt>
                <c:pt idx="420">
                  <c:v>2.9162357016972496E-2</c:v>
                </c:pt>
                <c:pt idx="421">
                  <c:v>2.9657812943228726E-2</c:v>
                </c:pt>
                <c:pt idx="422">
                  <c:v>3.0161691620231308E-2</c:v>
                </c:pt>
                <c:pt idx="423">
                  <c:v>3.0674136234742931E-2</c:v>
                </c:pt>
                <c:pt idx="424">
                  <c:v>3.1195292407701244E-2</c:v>
                </c:pt>
                <c:pt idx="425">
                  <c:v>3.1725308235599867E-2</c:v>
                </c:pt>
                <c:pt idx="426">
                  <c:v>3.2264334332572753E-2</c:v>
                </c:pt>
                <c:pt idx="427">
                  <c:v>3.2812523873194187E-2</c:v>
                </c:pt>
                <c:pt idx="428">
                  <c:v>3.3370032636006179E-2</c:v>
                </c:pt>
                <c:pt idx="429">
                  <c:v>3.3633385389087174E-2</c:v>
                </c:pt>
                <c:pt idx="430">
                  <c:v>3.3896966487418224E-2</c:v>
                </c:pt>
                <c:pt idx="431">
                  <c:v>3.4149451770902117E-2</c:v>
                </c:pt>
                <c:pt idx="432">
                  <c:v>3.4406478625058752E-2</c:v>
                </c:pt>
                <c:pt idx="433">
                  <c:v>3.4662073639868771E-2</c:v>
                </c:pt>
                <c:pt idx="434">
                  <c:v>3.4916285164228462E-2</c:v>
                </c:pt>
                <c:pt idx="435">
                  <c:v>3.5169126473164912E-2</c:v>
                </c:pt>
                <c:pt idx="436">
                  <c:v>3.5420610875524033E-2</c:v>
                </c:pt>
                <c:pt idx="437">
                  <c:v>3.5670751512803744E-2</c:v>
                </c:pt>
                <c:pt idx="438">
                  <c:v>3.5919561361559327E-2</c:v>
                </c:pt>
                <c:pt idx="439">
                  <c:v>3.616705323479303E-2</c:v>
                </c:pt>
                <c:pt idx="440">
                  <c:v>3.6413239783481072E-2</c:v>
                </c:pt>
                <c:pt idx="441">
                  <c:v>3.7031960716767932E-2</c:v>
                </c:pt>
                <c:pt idx="442">
                  <c:v>3.7661199905920692E-2</c:v>
                </c:pt>
                <c:pt idx="443">
                  <c:v>3.8301136161289037E-2</c:v>
                </c:pt>
                <c:pt idx="444">
                  <c:v>3.8951951332998655E-2</c:v>
                </c:pt>
                <c:pt idx="445">
                  <c:v>3.9613830362627306E-2</c:v>
                </c:pt>
                <c:pt idx="446">
                  <c:v>4.0286961335759666E-2</c:v>
                </c:pt>
                <c:pt idx="447">
                  <c:v>4.0971535535435269E-2</c:v>
                </c:pt>
                <c:pt idx="448">
                  <c:v>4.1667747496505363E-2</c:v>
                </c:pt>
                <c:pt idx="449">
                  <c:v>4.237579506091365E-2</c:v>
                </c:pt>
                <c:pt idx="450">
                  <c:v>4.3095879433916871E-2</c:v>
                </c:pt>
                <c:pt idx="451">
                  <c:v>4.3828205241261159E-2</c:v>
                </c:pt>
                <c:pt idx="452">
                  <c:v>4.4572980587330294E-2</c:v>
                </c:pt>
                <c:pt idx="453">
                  <c:v>4.4835295844955582E-2</c:v>
                </c:pt>
                <c:pt idx="454">
                  <c:v>4.5098735928047244E-2</c:v>
                </c:pt>
                <c:pt idx="455">
                  <c:v>4.5353054412472477E-2</c:v>
                </c:pt>
                <c:pt idx="456">
                  <c:v>4.5610785529282369E-2</c:v>
                </c:pt>
                <c:pt idx="457">
                  <c:v>4.5867206816454023E-2</c:v>
                </c:pt>
                <c:pt idx="458">
                  <c:v>4.6122357446494559E-2</c:v>
                </c:pt>
                <c:pt idx="459">
                  <c:v>4.6376252393339965E-2</c:v>
                </c:pt>
                <c:pt idx="460">
                  <c:v>4.6628906612901498E-2</c:v>
                </c:pt>
                <c:pt idx="461">
                  <c:v>4.6880334911376699E-2</c:v>
                </c:pt>
                <c:pt idx="462">
                  <c:v>4.7130551938807212E-2</c:v>
                </c:pt>
                <c:pt idx="463">
                  <c:v>4.7379572183986855E-2</c:v>
                </c:pt>
                <c:pt idx="464">
                  <c:v>4.7627409970769488E-2</c:v>
                </c:pt>
                <c:pt idx="465">
                  <c:v>4.8436771797240256E-2</c:v>
                </c:pt>
                <c:pt idx="466">
                  <c:v>4.9259892774761047E-2</c:v>
                </c:pt>
                <c:pt idx="467">
                  <c:v>5.0097006808899683E-2</c:v>
                </c:pt>
                <c:pt idx="468">
                  <c:v>5.0948351781618662E-2</c:v>
                </c:pt>
                <c:pt idx="469">
                  <c:v>5.1814169618873862E-2</c:v>
                </c:pt>
                <c:pt idx="470">
                  <c:v>5.2694706359362416E-2</c:v>
                </c:pt>
                <c:pt idx="471">
                  <c:v>5.3590212224439271E-2</c:v>
                </c:pt>
                <c:pt idx="472">
                  <c:v>5.4500941689222433E-2</c:v>
                </c:pt>
                <c:pt idx="473">
                  <c:v>5.5427153554906919E-2</c:v>
                </c:pt>
                <c:pt idx="474">
                  <c:v>5.6369111022308016E-2</c:v>
                </c:pt>
                <c:pt idx="475">
                  <c:v>5.7327081766654943E-2</c:v>
                </c:pt>
                <c:pt idx="476">
                  <c:v>5.8301338013655772E-2</c:v>
                </c:pt>
                <c:pt idx="477">
                  <c:v>5.852914912880617E-2</c:v>
                </c:pt>
                <c:pt idx="478">
                  <c:v>5.8759538050735728E-2</c:v>
                </c:pt>
                <c:pt idx="479">
                  <c:v>5.8988945262761057E-2</c:v>
                </c:pt>
                <c:pt idx="480">
                  <c:v>5.921739754415585E-2</c:v>
                </c:pt>
                <c:pt idx="481">
                  <c:v>5.9444905429514715E-2</c:v>
                </c:pt>
                <c:pt idx="482">
                  <c:v>5.9671479398492641E-2</c:v>
                </c:pt>
                <c:pt idx="483">
                  <c:v>5.9897129804858076E-2</c:v>
                </c:pt>
                <c:pt idx="484">
                  <c:v>6.0121866878341354E-2</c:v>
                </c:pt>
                <c:pt idx="485">
                  <c:v>6.0345700726213959E-2</c:v>
                </c:pt>
                <c:pt idx="486">
                  <c:v>6.0568641334916108E-2</c:v>
                </c:pt>
                <c:pt idx="487">
                  <c:v>6.0790698571724512E-2</c:v>
                </c:pt>
                <c:pt idx="488">
                  <c:v>6.1011882186454099E-2</c:v>
                </c:pt>
                <c:pt idx="489">
                  <c:v>6.2048780040591507E-2</c:v>
                </c:pt>
                <c:pt idx="490">
                  <c:v>6.3103305158249259E-2</c:v>
                </c:pt>
                <c:pt idx="491">
                  <c:v>6.4175757202907191E-2</c:v>
                </c:pt>
                <c:pt idx="492">
                  <c:v>6.526644093232431E-2</c:v>
                </c:pt>
                <c:pt idx="493">
                  <c:v>6.6375666285141521E-2</c:v>
                </c:pt>
                <c:pt idx="494">
                  <c:v>6.7503748468956612E-2</c:v>
                </c:pt>
                <c:pt idx="495">
                  <c:v>6.8651008049896545E-2</c:v>
                </c:pt>
                <c:pt idx="496">
                  <c:v>6.9817771043712493E-2</c:v>
                </c:pt>
                <c:pt idx="497">
                  <c:v>7.1004369008423301E-2</c:v>
                </c:pt>
                <c:pt idx="498">
                  <c:v>7.2211139138534206E-2</c:v>
                </c:pt>
                <c:pt idx="499">
                  <c:v>7.3438424360856971E-2</c:v>
                </c:pt>
                <c:pt idx="500">
                  <c:v>7.4686573431959238E-2</c:v>
                </c:pt>
                <c:pt idx="501">
                  <c:v>7.4873721857753817E-2</c:v>
                </c:pt>
                <c:pt idx="502">
                  <c:v>7.5064814885861933E-2</c:v>
                </c:pt>
                <c:pt idx="503">
                  <c:v>7.5255297068157756E-2</c:v>
                </c:pt>
                <c:pt idx="504">
                  <c:v>7.5445193221554588E-2</c:v>
                </c:pt>
                <c:pt idx="505">
                  <c:v>7.5634511875159113E-2</c:v>
                </c:pt>
                <c:pt idx="506">
                  <c:v>7.5823261511871298E-2</c:v>
                </c:pt>
                <c:pt idx="507">
                  <c:v>7.6011450510804657E-2</c:v>
                </c:pt>
                <c:pt idx="508">
                  <c:v>7.6199087147517913E-2</c:v>
                </c:pt>
                <c:pt idx="509">
                  <c:v>7.6386191402530765E-2</c:v>
                </c:pt>
                <c:pt idx="510">
                  <c:v>7.6572770929750525E-2</c:v>
                </c:pt>
                <c:pt idx="511">
                  <c:v>7.6758837532900498E-2</c:v>
                </c:pt>
                <c:pt idx="512">
                  <c:v>7.6944402850190177E-2</c:v>
                </c:pt>
                <c:pt idx="513">
                  <c:v>7.825215355561109E-2</c:v>
                </c:pt>
                <c:pt idx="514">
                  <c:v>7.9582136023024205E-2</c:v>
                </c:pt>
                <c:pt idx="515">
                  <c:v>8.0934728192383301E-2</c:v>
                </c:pt>
                <c:pt idx="516">
                  <c:v>8.2310314428621523E-2</c:v>
                </c:pt>
                <c:pt idx="517">
                  <c:v>8.3709285630875763E-2</c:v>
                </c:pt>
                <c:pt idx="518">
                  <c:v>8.5132039343568347E-2</c:v>
                </c:pt>
                <c:pt idx="519">
                  <c:v>8.6578979869376682E-2</c:v>
                </c:pt>
                <c:pt idx="520">
                  <c:v>8.8050518384123783E-2</c:v>
                </c:pt>
                <c:pt idx="521">
                  <c:v>8.9547073053621598E-2</c:v>
                </c:pt>
                <c:pt idx="522">
                  <c:v>9.1069069152500848E-2</c:v>
                </c:pt>
                <c:pt idx="523">
                  <c:v>9.2616939185061045E-2</c:v>
                </c:pt>
                <c:pt idx="524">
                  <c:v>9.4191123008174768E-2</c:v>
                </c:pt>
                <c:pt idx="525">
                  <c:v>9.4298437847356573E-2</c:v>
                </c:pt>
                <c:pt idx="526">
                  <c:v>9.4411527704702167E-2</c:v>
                </c:pt>
                <c:pt idx="527">
                  <c:v>9.4524477339533799E-2</c:v>
                </c:pt>
                <c:pt idx="528">
                  <c:v>9.4637302798087256E-2</c:v>
                </c:pt>
                <c:pt idx="529">
                  <c:v>9.475000964290145E-2</c:v>
                </c:pt>
                <c:pt idx="530">
                  <c:v>9.486260332819127E-2</c:v>
                </c:pt>
                <c:pt idx="531">
                  <c:v>9.4975089179724095E-2</c:v>
                </c:pt>
                <c:pt idx="532">
                  <c:v>9.5087472393959663E-2</c:v>
                </c:pt>
                <c:pt idx="533">
                  <c:v>9.5199758037896792E-2</c:v>
                </c:pt>
                <c:pt idx="534">
                  <c:v>9.5311951049495622E-2</c:v>
                </c:pt>
                <c:pt idx="535">
                  <c:v>9.5424056238559374E-2</c:v>
                </c:pt>
                <c:pt idx="536">
                  <c:v>9.5536078287990364E-2</c:v>
                </c:pt>
                <c:pt idx="537">
                  <c:v>9.7159887475853926E-2</c:v>
                </c:pt>
                <c:pt idx="538">
                  <c:v>9.8811301419911096E-2</c:v>
                </c:pt>
                <c:pt idx="539">
                  <c:v>0.1004907894010173</c:v>
                </c:pt>
                <c:pt idx="540">
                  <c:v>0.10219882867780226</c:v>
                </c:pt>
                <c:pt idx="541">
                  <c:v>0.1039359046222926</c:v>
                </c:pt>
                <c:pt idx="542">
                  <c:v>0.10570251085783927</c:v>
                </c:pt>
                <c:pt idx="543">
                  <c:v>0.10749914939939026</c:v>
                </c:pt>
                <c:pt idx="544">
                  <c:v>0.10932633079614758</c:v>
                </c:pt>
                <c:pt idx="545">
                  <c:v>0.11118457427664975</c:v>
                </c:pt>
                <c:pt idx="546">
                  <c:v>0.11307440789632048</c:v>
                </c:pt>
                <c:pt idx="547">
                  <c:v>0.11499636868752564</c:v>
                </c:pt>
                <c:pt idx="548">
                  <c:v>0.11695100281218124</c:v>
                </c:pt>
                <c:pt idx="549">
                  <c:v>0.11703616584967504</c:v>
                </c:pt>
                <c:pt idx="550">
                  <c:v>0.11712829538350547</c:v>
                </c:pt>
                <c:pt idx="551">
                  <c:v>0.11722046634613802</c:v>
                </c:pt>
                <c:pt idx="552">
                  <c:v>0.11731268733367212</c:v>
                </c:pt>
                <c:pt idx="553">
                  <c:v>0.11740496145744005</c:v>
                </c:pt>
                <c:pt idx="554">
                  <c:v>0.11747811481492626</c:v>
                </c:pt>
                <c:pt idx="555">
                  <c:v>0.11756176452526812</c:v>
                </c:pt>
                <c:pt idx="556">
                  <c:v>0.11764527334278224</c:v>
                </c:pt>
                <c:pt idx="557">
                  <c:v>0.11772865304267462</c:v>
                </c:pt>
                <c:pt idx="558">
                  <c:v>0.11781190728944264</c:v>
                </c:pt>
                <c:pt idx="559">
                  <c:v>0.11789503958860272</c:v>
                </c:pt>
                <c:pt idx="560">
                  <c:v>0.11797805328218486</c:v>
                </c:pt>
                <c:pt idx="561">
                  <c:v>0.11998337604494969</c:v>
                </c:pt>
                <c:pt idx="562">
                  <c:v>0.12202278929468152</c:v>
                </c:pt>
                <c:pt idx="563">
                  <c:v>0.12409687256965879</c:v>
                </c:pt>
                <c:pt idx="564">
                  <c:v>0.12620621526031067</c:v>
                </c:pt>
                <c:pt idx="565">
                  <c:v>0.1283514167767037</c:v>
                </c:pt>
                <c:pt idx="566">
                  <c:v>0.13053308671887534</c:v>
                </c:pt>
                <c:pt idx="567">
                  <c:v>0.13275184505006393</c:v>
                </c:pt>
                <c:pt idx="568">
                  <c:v>0.13500832227288265</c:v>
                </c:pt>
                <c:pt idx="569">
                  <c:v>0.13730315960848943</c:v>
                </c:pt>
                <c:pt idx="570">
                  <c:v>0.13963700917880137</c:v>
                </c:pt>
                <c:pt idx="571">
                  <c:v>0.14201053419180867</c:v>
                </c:pt>
                <c:pt idx="572">
                  <c:v>0.14442440913003712</c:v>
                </c:pt>
                <c:pt idx="573">
                  <c:v>0.14452413749153223</c:v>
                </c:pt>
                <c:pt idx="574">
                  <c:v>0.14463208888517429</c:v>
                </c:pt>
                <c:pt idx="575">
                  <c:v>0.14473996641901593</c:v>
                </c:pt>
                <c:pt idx="576">
                  <c:v>0.14484778221639785</c:v>
                </c:pt>
                <c:pt idx="577">
                  <c:v>0.14495553917498458</c:v>
                </c:pt>
                <c:pt idx="578">
                  <c:v>0.14506323978082727</c:v>
                </c:pt>
                <c:pt idx="579">
                  <c:v>0.14517088634068695</c:v>
                </c:pt>
                <c:pt idx="580">
                  <c:v>0.1452784809877801</c:v>
                </c:pt>
                <c:pt idx="581">
                  <c:v>0.14538602568792558</c:v>
                </c:pt>
                <c:pt idx="582">
                  <c:v>0.14549352224575079</c:v>
                </c:pt>
                <c:pt idx="583">
                  <c:v>0.14560097231091249</c:v>
                </c:pt>
                <c:pt idx="584">
                  <c:v>0.14570177792184263</c:v>
                </c:pt>
                <c:pt idx="585">
                  <c:v>0.14817840400348165</c:v>
                </c:pt>
                <c:pt idx="586">
                  <c:v>0.15069713272850857</c:v>
                </c:pt>
                <c:pt idx="587">
                  <c:v>0.1532586798418609</c:v>
                </c:pt>
                <c:pt idx="588">
                  <c:v>0.15586377325614018</c:v>
                </c:pt>
                <c:pt idx="589">
                  <c:v>0.15851315325846232</c:v>
                </c:pt>
                <c:pt idx="590">
                  <c:v>0.16120757272082384</c:v>
                </c:pt>
                <c:pt idx="591">
                  <c:v>0.16394779731404549</c:v>
                </c:pt>
                <c:pt idx="592">
                  <c:v>0.16673460572535201</c:v>
                </c:pt>
                <c:pt idx="593">
                  <c:v>0.16956878987965066</c:v>
                </c:pt>
                <c:pt idx="594">
                  <c:v>0.17245115516457243</c:v>
                </c:pt>
                <c:pt idx="595">
                  <c:v>0.17538252065933785</c:v>
                </c:pt>
                <c:pt idx="596">
                  <c:v>0.17836371936751425</c:v>
                </c:pt>
                <c:pt idx="597">
                  <c:v>0.17852513827574967</c:v>
                </c:pt>
                <c:pt idx="598">
                  <c:v>0.17869664721339171</c:v>
                </c:pt>
                <c:pt idx="599">
                  <c:v>0.1788580824536371</c:v>
                </c:pt>
                <c:pt idx="600">
                  <c:v>0.17902531886384582</c:v>
                </c:pt>
                <c:pt idx="601">
                  <c:v>0.1791926179001794</c:v>
                </c:pt>
                <c:pt idx="602">
                  <c:v>0.17935999236204292</c:v>
                </c:pt>
                <c:pt idx="603">
                  <c:v>0.17952744441961352</c:v>
                </c:pt>
                <c:pt idx="604">
                  <c:v>0.1796949760284334</c:v>
                </c:pt>
                <c:pt idx="605">
                  <c:v>0.17986258891707407</c:v>
                </c:pt>
                <c:pt idx="606">
                  <c:v>0.18003028459475579</c:v>
                </c:pt>
                <c:pt idx="607">
                  <c:v>0.18019806435954083</c:v>
                </c:pt>
                <c:pt idx="608">
                  <c:v>0.18036592930687403</c:v>
                </c:pt>
                <c:pt idx="609">
                  <c:v>0.18343184596205861</c:v>
                </c:pt>
                <c:pt idx="610">
                  <c:v>0.18654988320038135</c:v>
                </c:pt>
                <c:pt idx="611">
                  <c:v>0.1897209270717555</c:v>
                </c:pt>
                <c:pt idx="612">
                  <c:v>0.19294587868894295</c:v>
                </c:pt>
                <c:pt idx="613">
                  <c:v>0.1962256544836227</c:v>
                </c:pt>
                <c:pt idx="614">
                  <c:v>0.19956118646681201</c:v>
                </c:pt>
                <c:pt idx="615">
                  <c:v>0.20295342249371542</c:v>
                </c:pt>
                <c:pt idx="616">
                  <c:v>0.20640332653307633</c:v>
                </c:pt>
                <c:pt idx="617">
                  <c:v>0.20991187894110633</c:v>
                </c:pt>
                <c:pt idx="618">
                  <c:v>0.21348007674007285</c:v>
                </c:pt>
                <c:pt idx="619">
                  <c:v>0.21710893390162173</c:v>
                </c:pt>
                <c:pt idx="620">
                  <c:v>0.22079948163491706</c:v>
                </c:pt>
                <c:pt idx="621">
                  <c:v>0.22107915793906735</c:v>
                </c:pt>
                <c:pt idx="622">
                  <c:v>0.22137064082591409</c:v>
                </c:pt>
                <c:pt idx="623">
                  <c:v>0.22166239902607357</c:v>
                </c:pt>
                <c:pt idx="624">
                  <c:v>0.22195445665742342</c:v>
                </c:pt>
                <c:pt idx="625">
                  <c:v>0.2222468139466946</c:v>
                </c:pt>
                <c:pt idx="626">
                  <c:v>0.22253947092982371</c:v>
                </c:pt>
                <c:pt idx="627">
                  <c:v>0.2228324274161432</c:v>
                </c:pt>
                <c:pt idx="628">
                  <c:v>0.22312568300091376</c:v>
                </c:pt>
                <c:pt idx="629">
                  <c:v>0.2234113673487709</c:v>
                </c:pt>
                <c:pt idx="630">
                  <c:v>0.22370183284114081</c:v>
                </c:pt>
                <c:pt idx="631">
                  <c:v>0.22399258734774752</c:v>
                </c:pt>
                <c:pt idx="632">
                  <c:v>0.22428364138743895</c:v>
                </c:pt>
                <c:pt idx="633">
                  <c:v>0.22809615914799317</c:v>
                </c:pt>
                <c:pt idx="634">
                  <c:v>0.23197348971047671</c:v>
                </c:pt>
                <c:pt idx="635">
                  <c:v>0.23591673489252252</c:v>
                </c:pt>
                <c:pt idx="636">
                  <c:v>0.23992701524266311</c:v>
                </c:pt>
                <c:pt idx="637">
                  <c:v>0.24400547035875605</c:v>
                </c:pt>
                <c:pt idx="638">
                  <c:v>0.2481532592118226</c:v>
                </c:pt>
                <c:pt idx="639">
                  <c:v>0.25237156047539139</c:v>
                </c:pt>
                <c:pt idx="640">
                  <c:v>0.25666157286044061</c:v>
                </c:pt>
                <c:pt idx="641">
                  <c:v>0.26102451545603589</c:v>
                </c:pt>
                <c:pt idx="642">
                  <c:v>0.26546162807575613</c:v>
                </c:pt>
                <c:pt idx="643">
                  <c:v>0.26997417161001175</c:v>
                </c:pt>
                <c:pt idx="644">
                  <c:v>0.27456342838434949</c:v>
                </c:pt>
                <c:pt idx="645">
                  <c:v>0.27496955959643876</c:v>
                </c:pt>
                <c:pt idx="646">
                  <c:v>0.27539031003269143</c:v>
                </c:pt>
                <c:pt idx="647">
                  <c:v>0.27581145385710315</c:v>
                </c:pt>
                <c:pt idx="648">
                  <c:v>0.27623302555998325</c:v>
                </c:pt>
                <c:pt idx="649">
                  <c:v>0.27665502416118898</c:v>
                </c:pt>
                <c:pt idx="650">
                  <c:v>0.27707744850911681</c:v>
                </c:pt>
                <c:pt idx="651">
                  <c:v>0.2775002972060906</c:v>
                </c:pt>
                <c:pt idx="652">
                  <c:v>0.27792356862150902</c:v>
                </c:pt>
                <c:pt idx="653">
                  <c:v>0.27834726090498579</c:v>
                </c:pt>
                <c:pt idx="654">
                  <c:v>0.27877137199948293</c:v>
                </c:pt>
                <c:pt idx="655">
                  <c:v>0.2791958996542887</c:v>
                </c:pt>
                <c:pt idx="656">
                  <c:v>0.27962083941216798</c:v>
                </c:pt>
                <c:pt idx="657">
                  <c:v>0.2843740895391425</c:v>
                </c:pt>
                <c:pt idx="658">
                  <c:v>0.28920814491827573</c:v>
                </c:pt>
                <c:pt idx="659">
                  <c:v>0.29412437923885398</c:v>
                </c:pt>
                <c:pt idx="660">
                  <c:v>0.29912418954288228</c:v>
                </c:pt>
                <c:pt idx="661">
                  <c:v>0.3042089966220789</c:v>
                </c:pt>
                <c:pt idx="662">
                  <c:v>0.30938024542162196</c:v>
                </c:pt>
                <c:pt idx="663">
                  <c:v>0.31463940545075719</c:v>
                </c:pt>
                <c:pt idx="664">
                  <c:v>0.31998797120038774</c:v>
                </c:pt>
                <c:pt idx="665">
                  <c:v>0.325427462567762</c:v>
                </c:pt>
                <c:pt idx="666">
                  <c:v>0.33095942528838168</c:v>
                </c:pt>
                <c:pt idx="667">
                  <c:v>0.33658543137525188</c:v>
                </c:pt>
                <c:pt idx="668">
                  <c:v>0.3423070795655988</c:v>
                </c:pt>
                <c:pt idx="669">
                  <c:v>0.34285502202699047</c:v>
                </c:pt>
                <c:pt idx="670">
                  <c:v>0.34342102516690537</c:v>
                </c:pt>
                <c:pt idx="671">
                  <c:v>0.34398741597719695</c:v>
                </c:pt>
                <c:pt idx="672">
                  <c:v>0.34455423025544657</c:v>
                </c:pt>
                <c:pt idx="673">
                  <c:v>0.34512146179110986</c:v>
                </c:pt>
                <c:pt idx="674">
                  <c:v>0.34567621754184025</c:v>
                </c:pt>
                <c:pt idx="675">
                  <c:v>0.34623890053065653</c:v>
                </c:pt>
                <c:pt idx="676">
                  <c:v>0.34680196450639794</c:v>
                </c:pt>
                <c:pt idx="677">
                  <c:v>0.34736542310613444</c:v>
                </c:pt>
                <c:pt idx="678">
                  <c:v>0.3479292718782942</c:v>
                </c:pt>
                <c:pt idx="679">
                  <c:v>0.34849350625860309</c:v>
                </c:pt>
                <c:pt idx="680">
                  <c:v>0.34905812153782628</c:v>
                </c:pt>
                <c:pt idx="681">
                  <c:v>0.354991805460937</c:v>
                </c:pt>
                <c:pt idx="682">
                  <c:v>0.36102636201074056</c:v>
                </c:pt>
                <c:pt idx="683">
                  <c:v>0.36716350602189085</c:v>
                </c:pt>
                <c:pt idx="684">
                  <c:v>0.37340498148123075</c:v>
                </c:pt>
                <c:pt idx="685">
                  <c:v>0.37975256202337937</c:v>
                </c:pt>
                <c:pt idx="686">
                  <c:v>0.38620805143474463</c:v>
                </c:pt>
                <c:pt idx="687">
                  <c:v>0.3927732841661028</c:v>
                </c:pt>
                <c:pt idx="688">
                  <c:v>0.39945012585389411</c:v>
                </c:pt>
                <c:pt idx="689">
                  <c:v>0.40624047385037809</c:v>
                </c:pt>
                <c:pt idx="690">
                  <c:v>0.41314625776280223</c:v>
                </c:pt>
                <c:pt idx="691">
                  <c:v>0.42016944000173762</c:v>
                </c:pt>
                <c:pt idx="692">
                  <c:v>0.42731201633873478</c:v>
                </c:pt>
                <c:pt idx="693">
                  <c:v>0.42793046103886773</c:v>
                </c:pt>
                <c:pt idx="694">
                  <c:v>0.42857077924348497</c:v>
                </c:pt>
                <c:pt idx="695">
                  <c:v>0.429211364846945</c:v>
                </c:pt>
                <c:pt idx="696">
                  <c:v>0.4298522581900171</c:v>
                </c:pt>
                <c:pt idx="697">
                  <c:v>0.43049345225783631</c:v>
                </c:pt>
                <c:pt idx="698">
                  <c:v>0.43113494009807679</c:v>
                </c:pt>
                <c:pt idx="699">
                  <c:v>0.43177671472739482</c:v>
                </c:pt>
                <c:pt idx="700">
                  <c:v>0.43241876914113164</c:v>
                </c:pt>
                <c:pt idx="701">
                  <c:v>0.43306109632245532</c:v>
                </c:pt>
                <c:pt idx="702">
                  <c:v>0.43370368925112879</c:v>
                </c:pt>
                <c:pt idx="703">
                  <c:v>0.43434654091188363</c:v>
                </c:pt>
                <c:pt idx="704">
                  <c:v>0.43495891393291308</c:v>
                </c:pt>
                <c:pt idx="705">
                  <c:v>0.44235291132674026</c:v>
                </c:pt>
                <c:pt idx="706">
                  <c:v>0.44987260667626244</c:v>
                </c:pt>
                <c:pt idx="707">
                  <c:v>0.4575201368467266</c:v>
                </c:pt>
                <c:pt idx="708">
                  <c:v>0.46529767503008873</c:v>
                </c:pt>
                <c:pt idx="709">
                  <c:v>0.47320743136256788</c:v>
                </c:pt>
                <c:pt idx="710">
                  <c:v>0.48125165355269922</c:v>
                </c:pt>
                <c:pt idx="711">
                  <c:v>0.48943262752006289</c:v>
                </c:pt>
                <c:pt idx="712">
                  <c:v>0.49775267804487155</c:v>
                </c:pt>
                <c:pt idx="713">
                  <c:v>0.5062141694286022</c:v>
                </c:pt>
                <c:pt idx="714">
                  <c:v>0.51481950616585614</c:v>
                </c:pt>
                <c:pt idx="715">
                  <c:v>0.52357113362764329</c:v>
                </c:pt>
                <c:pt idx="716">
                  <c:v>0.53247153875628095</c:v>
                </c:pt>
                <c:pt idx="717">
                  <c:v>0.53312544754718205</c:v>
                </c:pt>
                <c:pt idx="718">
                  <c:v>0.53380626068435388</c:v>
                </c:pt>
                <c:pt idx="719">
                  <c:v>0.53448712720735936</c:v>
                </c:pt>
              </c:numCache>
            </c:numRef>
          </c:yVal>
          <c:smooth val="1"/>
        </c:ser>
        <c:ser>
          <c:idx val="1"/>
          <c:order val="1"/>
          <c:spPr>
            <a:ln>
              <a:noFill/>
            </a:ln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plus>
            <c:min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Summary!$A$177:$A$179</c:f>
              <c:numCache>
                <c:formatCode>General</c:formatCode>
                <c:ptCount val="3"/>
                <c:pt idx="0">
                  <c:v>18</c:v>
                </c:pt>
                <c:pt idx="1">
                  <c:v>25</c:v>
                </c:pt>
                <c:pt idx="2">
                  <c:v>30</c:v>
                </c:pt>
              </c:numCache>
            </c:numRef>
          </c:xVal>
          <c:yVal>
            <c:numRef>
              <c:f>Summary!$B$177:$B$179</c:f>
              <c:numCache>
                <c:formatCode>General</c:formatCode>
                <c:ptCount val="3"/>
                <c:pt idx="0">
                  <c:v>2.8149999999999998E-2</c:v>
                </c:pt>
                <c:pt idx="1">
                  <c:v>0.16175999999999999</c:v>
                </c:pt>
                <c:pt idx="2">
                  <c:v>0.47750999999999993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8110528"/>
        <c:axId val="398111704"/>
      </c:scatterChart>
      <c:valAx>
        <c:axId val="3981105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3147202490099695"/>
              <c:y val="0.9313725490196078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8111704"/>
        <c:crosses val="autoZero"/>
        <c:crossBetween val="midCat"/>
        <c:majorUnit val="5"/>
      </c:valAx>
      <c:valAx>
        <c:axId val="398111704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1.0437051532941943E-2"/>
              <c:y val="0.2684180947969738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398110528"/>
        <c:crosses val="autoZero"/>
        <c:crossBetween val="midCat"/>
        <c:majorUnit val="0.2"/>
      </c:valAx>
      <c:spPr>
        <a:ln w="25400">
          <a:solidFill>
            <a:prstClr val="black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917371629916125"/>
          <c:y val="4.3137254901960784E-2"/>
          <c:w val="0.82698409274183193"/>
          <c:h val="0.78220904739848696"/>
        </c:manualLayout>
      </c:layout>
      <c:scatterChart>
        <c:scatterStyle val="smoothMarker"/>
        <c:varyColors val="0"/>
        <c:ser>
          <c:idx val="0"/>
          <c:order val="0"/>
          <c:tx>
            <c:v>STc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xVal>
            <c:numRef>
              <c:f>Modelled!$A$2:$A$721</c:f>
              <c:numCache>
                <c:formatCode>General</c:formatCode>
                <c:ptCount val="720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15.041666666666668</c:v>
                </c:pt>
                <c:pt idx="361">
                  <c:v>15.083333333333334</c:v>
                </c:pt>
                <c:pt idx="362">
                  <c:v>15.125</c:v>
                </c:pt>
                <c:pt idx="363">
                  <c:v>15.166666666666668</c:v>
                </c:pt>
                <c:pt idx="364">
                  <c:v>15.208333333333334</c:v>
                </c:pt>
                <c:pt idx="365">
                  <c:v>15.25</c:v>
                </c:pt>
                <c:pt idx="366">
                  <c:v>15.291666666666668</c:v>
                </c:pt>
                <c:pt idx="367">
                  <c:v>15.333333333333334</c:v>
                </c:pt>
                <c:pt idx="368">
                  <c:v>15.375</c:v>
                </c:pt>
                <c:pt idx="369">
                  <c:v>15.416666666666668</c:v>
                </c:pt>
                <c:pt idx="370">
                  <c:v>15.458333333333334</c:v>
                </c:pt>
                <c:pt idx="371">
                  <c:v>15.5</c:v>
                </c:pt>
                <c:pt idx="372">
                  <c:v>15.541666666666668</c:v>
                </c:pt>
                <c:pt idx="373">
                  <c:v>15.583333333333334</c:v>
                </c:pt>
                <c:pt idx="374">
                  <c:v>15.625</c:v>
                </c:pt>
                <c:pt idx="375">
                  <c:v>15.666666666666668</c:v>
                </c:pt>
                <c:pt idx="376">
                  <c:v>15.708333333333334</c:v>
                </c:pt>
                <c:pt idx="377">
                  <c:v>15.75</c:v>
                </c:pt>
                <c:pt idx="378">
                  <c:v>15.791666666666668</c:v>
                </c:pt>
                <c:pt idx="379">
                  <c:v>15.833333333333334</c:v>
                </c:pt>
                <c:pt idx="380">
                  <c:v>15.875</c:v>
                </c:pt>
                <c:pt idx="381">
                  <c:v>15.916666666666668</c:v>
                </c:pt>
                <c:pt idx="382">
                  <c:v>15.958333333333334</c:v>
                </c:pt>
                <c:pt idx="383">
                  <c:v>16</c:v>
                </c:pt>
                <c:pt idx="384">
                  <c:v>16.041666666666668</c:v>
                </c:pt>
                <c:pt idx="385">
                  <c:v>16.083333333333336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16.208333333333336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16.333333333333336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16.458333333333336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16.583333333333336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16.708333333333336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16.833333333333336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16.958333333333336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17.083333333333336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17.208333333333336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17.333333333333336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17.458333333333336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17.583333333333336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17.708333333333336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17.833333333333336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17.958333333333336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18.083333333333336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18.208333333333336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18.333333333333336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18.458333333333336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26.083333333333332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26.208333333333332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26.333333333333332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26.458333333333332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26.583333333333332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26.708333333333332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26.833333333333332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26.958333333333332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27.083333333333332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27.208333333333332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27.333333333333332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27.458333333333332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27.583333333333332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27.708333333333332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27.833333333333332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27.958333333333332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28.083333333333332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28.208333333333332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28.333333333333332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28.458333333333332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28.583333333333332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28.708333333333332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28.833333333333332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28.958333333333332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29.083333333333332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29.208333333333332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29.333333333333332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29.458333333333332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29.583333333333332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29.708333333333332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29.833333333333332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29.958333333333332</c:v>
                </c:pt>
                <c:pt idx="719">
                  <c:v>30</c:v>
                </c:pt>
              </c:numCache>
            </c:numRef>
          </c:xVal>
          <c:yVal>
            <c:numRef>
              <c:f>Modelled!$B$2:$B$721</c:f>
              <c:numCache>
                <c:formatCode>General</c:formatCode>
                <c:ptCount val="7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1.355932148172513E-4</c:v>
                </c:pt>
                <c:pt idx="73">
                  <c:v>1.3759415643683698E-4</c:v>
                </c:pt>
                <c:pt idx="74">
                  <c:v>1.3818523861837439E-4</c:v>
                </c:pt>
                <c:pt idx="75">
                  <c:v>1.383018744662999E-4</c:v>
                </c:pt>
                <c:pt idx="76">
                  <c:v>1.3842256898293628E-4</c:v>
                </c:pt>
                <c:pt idx="77">
                  <c:v>1.3854326365527451E-4</c:v>
                </c:pt>
                <c:pt idx="78">
                  <c:v>1.3866395842611817E-4</c:v>
                </c:pt>
                <c:pt idx="79">
                  <c:v>1.3878465326179763E-4</c:v>
                </c:pt>
                <c:pt idx="80">
                  <c:v>1.3890534814089503E-4</c:v>
                </c:pt>
                <c:pt idx="81">
                  <c:v>1.4096259602698266E-4</c:v>
                </c:pt>
                <c:pt idx="82">
                  <c:v>1.4305481712713377E-4</c:v>
                </c:pt>
                <c:pt idx="83">
                  <c:v>1.4518260598598746E-4</c:v>
                </c:pt>
                <c:pt idx="84">
                  <c:v>1.4734656725544167E-4</c:v>
                </c:pt>
                <c:pt idx="85">
                  <c:v>1.4954731586647659E-4</c:v>
                </c:pt>
                <c:pt idx="86">
                  <c:v>1.5178547720389913E-4</c:v>
                </c:pt>
                <c:pt idx="87">
                  <c:v>1.5406168728405783E-4</c:v>
                </c:pt>
                <c:pt idx="88">
                  <c:v>1.5637659293557922E-4</c:v>
                </c:pt>
                <c:pt idx="89">
                  <c:v>1.5873085198317652E-4</c:v>
                </c:pt>
                <c:pt idx="90">
                  <c:v>1.6112513343458291E-4</c:v>
                </c:pt>
                <c:pt idx="91">
                  <c:v>1.6356011767066324E-4</c:v>
                </c:pt>
                <c:pt idx="92">
                  <c:v>1.6603649663875694E-4</c:v>
                </c:pt>
                <c:pt idx="93">
                  <c:v>1.6855497404930821E-4</c:v>
                </c:pt>
                <c:pt idx="94">
                  <c:v>1.7111626557583887E-4</c:v>
                </c:pt>
                <c:pt idx="95">
                  <c:v>1.7372109905832055E-4</c:v>
                </c:pt>
                <c:pt idx="96">
                  <c:v>1.7637021471000444E-4</c:v>
                </c:pt>
                <c:pt idx="97">
                  <c:v>1.7906436532776692E-4</c:v>
                </c:pt>
                <c:pt idx="98">
                  <c:v>1.8180431650603138E-4</c:v>
                </c:pt>
                <c:pt idx="99">
                  <c:v>1.8459084685432629E-4</c:v>
                </c:pt>
                <c:pt idx="100">
                  <c:v>1.8742474821854227E-4</c:v>
                </c:pt>
                <c:pt idx="101">
                  <c:v>1.9019374833997423E-4</c:v>
                </c:pt>
                <c:pt idx="102">
                  <c:v>1.9284728867073782E-4</c:v>
                </c:pt>
                <c:pt idx="103">
                  <c:v>1.9548952981623879E-4</c:v>
                </c:pt>
                <c:pt idx="104">
                  <c:v>1.9811956136087957E-4</c:v>
                </c:pt>
                <c:pt idx="105">
                  <c:v>2.0118345087170693E-4</c:v>
                </c:pt>
                <c:pt idx="106">
                  <c:v>2.0429942650421838E-4</c:v>
                </c:pt>
                <c:pt idx="107">
                  <c:v>2.074683737224825E-4</c:v>
                </c:pt>
                <c:pt idx="108">
                  <c:v>2.1069119304345708E-4</c:v>
                </c:pt>
                <c:pt idx="109">
                  <c:v>2.1396880029288828E-4</c:v>
                </c:pt>
                <c:pt idx="110">
                  <c:v>2.1730212686555983E-4</c:v>
                </c:pt>
                <c:pt idx="111">
                  <c:v>2.2069211998996675E-4</c:v>
                </c:pt>
                <c:pt idx="112">
                  <c:v>2.2413974299748858E-4</c:v>
                </c:pt>
                <c:pt idx="113">
                  <c:v>2.2764597559613833E-4</c:v>
                </c:pt>
                <c:pt idx="114">
                  <c:v>2.3121181414896509E-4</c:v>
                </c:pt>
                <c:pt idx="115">
                  <c:v>2.3483827195718991E-4</c:v>
                </c:pt>
                <c:pt idx="116">
                  <c:v>2.3852637954815457E-4</c:v>
                </c:pt>
                <c:pt idx="117">
                  <c:v>2.4227718496816559E-4</c:v>
                </c:pt>
                <c:pt idx="118">
                  <c:v>2.4609175408031684E-4</c:v>
                </c:pt>
                <c:pt idx="119">
                  <c:v>2.4997117086737465E-4</c:v>
                </c:pt>
                <c:pt idx="120">
                  <c:v>2.5391653773981239E-4</c:v>
                </c:pt>
                <c:pt idx="121">
                  <c:v>2.579289758490816E-4</c:v>
                </c:pt>
                <c:pt idx="122">
                  <c:v>2.6200962540620843E-4</c:v>
                </c:pt>
                <c:pt idx="123">
                  <c:v>2.6615964600580644E-4</c:v>
                </c:pt>
                <c:pt idx="124">
                  <c:v>2.7038021695559755E-4</c:v>
                </c:pt>
                <c:pt idx="125">
                  <c:v>2.746725376115351E-4</c:v>
                </c:pt>
                <c:pt idx="126">
                  <c:v>2.7903782771862356E-4</c:v>
                </c:pt>
                <c:pt idx="127">
                  <c:v>2.8347732775753262E-4</c:v>
                </c:pt>
                <c:pt idx="128">
                  <c:v>2.8799229929710304E-4</c:v>
                </c:pt>
                <c:pt idx="129">
                  <c:v>2.9258402535284615E-4</c:v>
                </c:pt>
                <c:pt idx="130">
                  <c:v>2.9725381075153701E-4</c:v>
                </c:pt>
                <c:pt idx="131">
                  <c:v>3.0200298250200553E-4</c:v>
                </c:pt>
                <c:pt idx="132">
                  <c:v>3.0683289017223209E-4</c:v>
                </c:pt>
                <c:pt idx="133">
                  <c:v>3.1174490627285247E-4</c:v>
                </c:pt>
                <c:pt idx="134">
                  <c:v>3.1674042664718338E-4</c:v>
                </c:pt>
                <c:pt idx="135">
                  <c:v>3.2182087086787787E-4</c:v>
                </c:pt>
                <c:pt idx="136">
                  <c:v>3.2698768264032425E-4</c:v>
                </c:pt>
                <c:pt idx="137">
                  <c:v>3.3224233021290217E-4</c:v>
                </c:pt>
                <c:pt idx="138">
                  <c:v>3.3758630679421391E-4</c:v>
                </c:pt>
                <c:pt idx="139">
                  <c:v>3.43021130977408E-4</c:v>
                </c:pt>
                <c:pt idx="140">
                  <c:v>3.485483471717163E-4</c:v>
                </c:pt>
                <c:pt idx="141">
                  <c:v>3.5416952604132789E-4</c:v>
                </c:pt>
                <c:pt idx="142">
                  <c:v>3.5988626495172285E-4</c:v>
                </c:pt>
                <c:pt idx="143">
                  <c:v>3.6570018842359454E-4</c:v>
                </c:pt>
                <c:pt idx="144">
                  <c:v>3.7161294859448807E-4</c:v>
                </c:pt>
                <c:pt idx="145">
                  <c:v>3.7762622568828679E-4</c:v>
                </c:pt>
                <c:pt idx="146">
                  <c:v>3.8374172849268008E-4</c:v>
                </c:pt>
                <c:pt idx="147">
                  <c:v>3.8996119484474806E-4</c:v>
                </c:pt>
                <c:pt idx="148">
                  <c:v>3.9628639212480125E-4</c:v>
                </c:pt>
                <c:pt idx="149">
                  <c:v>4.0271911775861525E-4</c:v>
                </c:pt>
                <c:pt idx="150">
                  <c:v>4.092611997282042E-4</c:v>
                </c:pt>
                <c:pt idx="151">
                  <c:v>4.1591449709127605E-4</c:v>
                </c:pt>
                <c:pt idx="152">
                  <c:v>4.2268090050952018E-4</c:v>
                </c:pt>
                <c:pt idx="153">
                  <c:v>4.2956233278587441E-4</c:v>
                </c:pt>
                <c:pt idx="154">
                  <c:v>4.3656074941092666E-4</c:v>
                </c:pt>
                <c:pt idx="155">
                  <c:v>4.4367813911860485E-4</c:v>
                </c:pt>
                <c:pt idx="156">
                  <c:v>4.5091652445131353E-4</c:v>
                </c:pt>
                <c:pt idx="157">
                  <c:v>4.5827796233467824E-4</c:v>
                </c:pt>
                <c:pt idx="158">
                  <c:v>4.6576454466206021E-4</c:v>
                </c:pt>
                <c:pt idx="159">
                  <c:v>4.733783988890077E-4</c:v>
                </c:pt>
                <c:pt idx="160">
                  <c:v>4.8112168863781321E-4</c:v>
                </c:pt>
                <c:pt idx="161">
                  <c:v>4.889966143123485E-4</c:v>
                </c:pt>
                <c:pt idx="162">
                  <c:v>4.9700541372335084E-4</c:v>
                </c:pt>
                <c:pt idx="163">
                  <c:v>5.0515036272434015E-4</c:v>
                </c:pt>
                <c:pt idx="164">
                  <c:v>5.1343377585834642E-4</c:v>
                </c:pt>
                <c:pt idx="165">
                  <c:v>5.2185800701563063E-4</c:v>
                </c:pt>
                <c:pt idx="166">
                  <c:v>5.3042545010258872E-4</c:v>
                </c:pt>
                <c:pt idx="167">
                  <c:v>5.3913853972202531E-4</c:v>
                </c:pt>
                <c:pt idx="168">
                  <c:v>5.4799975186499211E-4</c:v>
                </c:pt>
                <c:pt idx="169">
                  <c:v>5.5701160461438931E-4</c:v>
                </c:pt>
                <c:pt idx="170">
                  <c:v>5.6617665886052652E-4</c:v>
                </c:pt>
                <c:pt idx="171">
                  <c:v>5.7549751902884769E-4</c:v>
                </c:pt>
                <c:pt idx="172">
                  <c:v>5.8497683382003067E-4</c:v>
                </c:pt>
                <c:pt idx="173">
                  <c:v>5.9461729696266353E-4</c:v>
                </c:pt>
                <c:pt idx="174">
                  <c:v>6.044216479787213E-4</c:v>
                </c:pt>
                <c:pt idx="175">
                  <c:v>6.1439267296205182E-4</c:v>
                </c:pt>
                <c:pt idx="176">
                  <c:v>6.2453320537009911E-4</c:v>
                </c:pt>
                <c:pt idx="177">
                  <c:v>6.3484612682908315E-4</c:v>
                </c:pt>
                <c:pt idx="178">
                  <c:v>6.4533436795287012E-4</c:v>
                </c:pt>
                <c:pt idx="179">
                  <c:v>6.5600090917576138E-4</c:v>
                </c:pt>
                <c:pt idx="180">
                  <c:v>6.6684878159944158E-4</c:v>
                </c:pt>
                <c:pt idx="181">
                  <c:v>6.7788106785432456E-4</c:v>
                </c:pt>
                <c:pt idx="182">
                  <c:v>6.8910090297554048E-4</c:v>
                </c:pt>
                <c:pt idx="183">
                  <c:v>7.0051147529381723E-4</c:v>
                </c:pt>
                <c:pt idx="184">
                  <c:v>7.1211602734150433E-4</c:v>
                </c:pt>
                <c:pt idx="185">
                  <c:v>7.2391785677400236E-4</c:v>
                </c:pt>
                <c:pt idx="186">
                  <c:v>7.3592031730685282E-4</c:v>
                </c:pt>
                <c:pt idx="187">
                  <c:v>7.4812681966876179E-4</c:v>
                </c:pt>
                <c:pt idx="188">
                  <c:v>7.6054083257082314E-4</c:v>
                </c:pt>
                <c:pt idx="189">
                  <c:v>7.7316588369221947E-4</c:v>
                </c:pt>
                <c:pt idx="190">
                  <c:v>7.8600556068267975E-4</c:v>
                </c:pt>
                <c:pt idx="191">
                  <c:v>7.9906351218197774E-4</c:v>
                </c:pt>
                <c:pt idx="192">
                  <c:v>8.1234344885676381E-4</c:v>
                </c:pt>
                <c:pt idx="193">
                  <c:v>8.2584914445502111E-4</c:v>
                </c:pt>
                <c:pt idx="194">
                  <c:v>8.3958443687844888E-4</c:v>
                </c:pt>
                <c:pt idx="195">
                  <c:v>8.5355322927307487E-4</c:v>
                </c:pt>
                <c:pt idx="196">
                  <c:v>8.6775949113840941E-4</c:v>
                </c:pt>
                <c:pt idx="197">
                  <c:v>8.8220725945545482E-4</c:v>
                </c:pt>
                <c:pt idx="198">
                  <c:v>8.9690063983389003E-4</c:v>
                </c:pt>
                <c:pt idx="199">
                  <c:v>9.1184380767875847E-4</c:v>
                </c:pt>
                <c:pt idx="200">
                  <c:v>9.2704100937698983E-4</c:v>
                </c:pt>
                <c:pt idx="201">
                  <c:v>9.4249656350409096E-4</c:v>
                </c:pt>
                <c:pt idx="202">
                  <c:v>9.5821486205135292E-4</c:v>
                </c:pt>
                <c:pt idx="203">
                  <c:v>9.7420037167391836E-4</c:v>
                </c:pt>
                <c:pt idx="204">
                  <c:v>9.9045763496006731E-4</c:v>
                </c:pt>
                <c:pt idx="205">
                  <c:v>1.0069912717220809E-3</c:v>
                </c:pt>
                <c:pt idx="206">
                  <c:v>1.0238059803090484E-3</c:v>
                </c:pt>
                <c:pt idx="207">
                  <c:v>1.0409065389419948E-3</c:v>
                </c:pt>
                <c:pt idx="208">
                  <c:v>1.0582978070717013E-3</c:v>
                </c:pt>
                <c:pt idx="209">
                  <c:v>1.0759847267596124E-3</c:v>
                </c:pt>
                <c:pt idx="210">
                  <c:v>1.0939723240822184E-3</c:v>
                </c:pt>
                <c:pt idx="211">
                  <c:v>1.1122657105593085E-3</c:v>
                </c:pt>
                <c:pt idx="212">
                  <c:v>1.130870084606509E-3</c:v>
                </c:pt>
                <c:pt idx="213">
                  <c:v>1.1497907330125122E-3</c:v>
                </c:pt>
                <c:pt idx="214">
                  <c:v>1.1690330324414175E-3</c:v>
                </c:pt>
                <c:pt idx="215">
                  <c:v>1.1886024509606141E-3</c:v>
                </c:pt>
                <c:pt idx="216">
                  <c:v>1.2085045495946369E-3</c:v>
                </c:pt>
                <c:pt idx="217">
                  <c:v>1.2287449839054382E-3</c:v>
                </c:pt>
                <c:pt idx="218">
                  <c:v>1.2493295055995229E-3</c:v>
                </c:pt>
                <c:pt idx="219">
                  <c:v>1.2702639641624072E-3</c:v>
                </c:pt>
                <c:pt idx="220">
                  <c:v>1.2915543085208602E-3</c:v>
                </c:pt>
                <c:pt idx="221">
                  <c:v>1.3132065887334076E-3</c:v>
                </c:pt>
                <c:pt idx="222">
                  <c:v>1.3352269577095678E-3</c:v>
                </c:pt>
                <c:pt idx="223">
                  <c:v>1.357621672958323E-3</c:v>
                </c:pt>
                <c:pt idx="224">
                  <c:v>1.3803970983663066E-3</c:v>
                </c:pt>
                <c:pt idx="225">
                  <c:v>1.4035597060062265E-3</c:v>
                </c:pt>
                <c:pt idx="226">
                  <c:v>1.4271160779760247E-3</c:v>
                </c:pt>
                <c:pt idx="227">
                  <c:v>1.4510729082693092E-3</c:v>
                </c:pt>
                <c:pt idx="228">
                  <c:v>1.4754370046775797E-3</c:v>
                </c:pt>
                <c:pt idx="229">
                  <c:v>1.5002152907247913E-3</c:v>
                </c:pt>
                <c:pt idx="230">
                  <c:v>1.5254148076348048E-3</c:v>
                </c:pt>
                <c:pt idx="231">
                  <c:v>1.5510427163322889E-3</c:v>
                </c:pt>
                <c:pt idx="232">
                  <c:v>1.5771062994776302E-3</c:v>
                </c:pt>
                <c:pt idx="233">
                  <c:v>1.6036129635364424E-3</c:v>
                </c:pt>
                <c:pt idx="234">
                  <c:v>1.6305702408842544E-3</c:v>
                </c:pt>
                <c:pt idx="235">
                  <c:v>1.6579857919469788E-3</c:v>
                </c:pt>
                <c:pt idx="236">
                  <c:v>1.6858674073777702E-3</c:v>
                </c:pt>
                <c:pt idx="237">
                  <c:v>1.7142230102708846E-3</c:v>
                </c:pt>
                <c:pt idx="238">
                  <c:v>1.7430606584131823E-3</c:v>
                </c:pt>
                <c:pt idx="239">
                  <c:v>1.7723885465738987E-3</c:v>
                </c:pt>
                <c:pt idx="240">
                  <c:v>1.8022150088333473E-3</c:v>
                </c:pt>
                <c:pt idx="241">
                  <c:v>1.8325485209512065E-3</c:v>
                </c:pt>
                <c:pt idx="242">
                  <c:v>1.8633977027750696E-3</c:v>
                </c:pt>
                <c:pt idx="243">
                  <c:v>1.8947713206899381E-3</c:v>
                </c:pt>
                <c:pt idx="244">
                  <c:v>1.9266782901093595E-3</c:v>
                </c:pt>
                <c:pt idx="245">
                  <c:v>1.9591276780089109E-3</c:v>
                </c:pt>
                <c:pt idx="246">
                  <c:v>1.9921287055027553E-3</c:v>
                </c:pt>
                <c:pt idx="247">
                  <c:v>2.0256907504639945E-3</c:v>
                </c:pt>
                <c:pt idx="248">
                  <c:v>2.0598233501895745E-3</c:v>
                </c:pt>
                <c:pt idx="249">
                  <c:v>2.0945362041104895E-3</c:v>
                </c:pt>
                <c:pt idx="250">
                  <c:v>2.1298391765480601E-3</c:v>
                </c:pt>
                <c:pt idx="251">
                  <c:v>2.1657422995170704E-3</c:v>
                </c:pt>
                <c:pt idx="252">
                  <c:v>2.2022557755765528E-3</c:v>
                </c:pt>
                <c:pt idx="253">
                  <c:v>2.2393899807290466E-3</c:v>
                </c:pt>
                <c:pt idx="254">
                  <c:v>2.2771554673691333E-3</c:v>
                </c:pt>
                <c:pt idx="255">
                  <c:v>2.3155629672821005E-3</c:v>
                </c:pt>
                <c:pt idx="256">
                  <c:v>2.3546233946935883E-3</c:v>
                </c:pt>
                <c:pt idx="257">
                  <c:v>2.3943478493710724E-3</c:v>
                </c:pt>
                <c:pt idx="258">
                  <c:v>2.4347476197780723E-3</c:v>
                </c:pt>
                <c:pt idx="259">
                  <c:v>2.4758341862819912E-3</c:v>
                </c:pt>
                <c:pt idx="260">
                  <c:v>2.517619224416478E-3</c:v>
                </c:pt>
                <c:pt idx="261">
                  <c:v>2.560114608199251E-3</c:v>
                </c:pt>
                <c:pt idx="262">
                  <c:v>2.6033324135063302E-3</c:v>
                </c:pt>
                <c:pt idx="263">
                  <c:v>2.6472849215036305E-3</c:v>
                </c:pt>
                <c:pt idx="264">
                  <c:v>2.6919846221368842E-3</c:v>
                </c:pt>
                <c:pt idx="265">
                  <c:v>2.737444217680904E-3</c:v>
                </c:pt>
                <c:pt idx="266">
                  <c:v>2.7836766263491714E-3</c:v>
                </c:pt>
                <c:pt idx="267">
                  <c:v>2.8306949859648006E-3</c:v>
                </c:pt>
                <c:pt idx="268">
                  <c:v>2.8785126576938939E-3</c:v>
                </c:pt>
                <c:pt idx="269">
                  <c:v>2.9271432298423831E-3</c:v>
                </c:pt>
                <c:pt idx="270">
                  <c:v>2.9766005217173952E-3</c:v>
                </c:pt>
                <c:pt idx="271">
                  <c:v>3.0268985875542848E-3</c:v>
                </c:pt>
                <c:pt idx="272">
                  <c:v>3.0780517205103992E-3</c:v>
                </c:pt>
                <c:pt idx="273">
                  <c:v>3.130074456726768E-3</c:v>
                </c:pt>
                <c:pt idx="274">
                  <c:v>3.1829815794588157E-3</c:v>
                </c:pt>
                <c:pt idx="275">
                  <c:v>3.2367881232773085E-3</c:v>
                </c:pt>
                <c:pt idx="276">
                  <c:v>3.2915093783407144E-3</c:v>
                </c:pt>
                <c:pt idx="277">
                  <c:v>3.3471608947401995E-3</c:v>
                </c:pt>
                <c:pt idx="278">
                  <c:v>3.4037584869184758E-3</c:v>
                </c:pt>
                <c:pt idx="279">
                  <c:v>3.4613182381637818E-3</c:v>
                </c:pt>
                <c:pt idx="280">
                  <c:v>3.5198565051802596E-3</c:v>
                </c:pt>
                <c:pt idx="281">
                  <c:v>3.5793899227360157E-3</c:v>
                </c:pt>
                <c:pt idx="282">
                  <c:v>3.6399354083902209E-3</c:v>
                </c:pt>
                <c:pt idx="283">
                  <c:v>3.7015101673005461E-3</c:v>
                </c:pt>
                <c:pt idx="284">
                  <c:v>3.7641316971123487E-3</c:v>
                </c:pt>
                <c:pt idx="285">
                  <c:v>3.8278177929309504E-3</c:v>
                </c:pt>
                <c:pt idx="286">
                  <c:v>3.8925865523784693E-3</c:v>
                </c:pt>
                <c:pt idx="287">
                  <c:v>3.958456380736595E-3</c:v>
                </c:pt>
                <c:pt idx="288">
                  <c:v>4.0254459961768102E-3</c:v>
                </c:pt>
                <c:pt idx="289">
                  <c:v>4.093574435079508E-3</c:v>
                </c:pt>
                <c:pt idx="290">
                  <c:v>4.162861057443552E-3</c:v>
                </c:pt>
                <c:pt idx="291">
                  <c:v>4.2333255523877835E-3</c:v>
                </c:pt>
                <c:pt idx="292">
                  <c:v>4.304987943746068E-3</c:v>
                </c:pt>
                <c:pt idx="293">
                  <c:v>4.3778685957574451E-3</c:v>
                </c:pt>
                <c:pt idx="294">
                  <c:v>4.4519882188530126E-3</c:v>
                </c:pt>
                <c:pt idx="295">
                  <c:v>4.5273678755412064E-3</c:v>
                </c:pt>
                <c:pt idx="296">
                  <c:v>4.6040289863930996E-3</c:v>
                </c:pt>
                <c:pt idx="297">
                  <c:v>4.6819933361294747E-3</c:v>
                </c:pt>
                <c:pt idx="298">
                  <c:v>4.7612830798113674E-3</c:v>
                </c:pt>
                <c:pt idx="299">
                  <c:v>4.8419207491358536E-3</c:v>
                </c:pt>
                <c:pt idx="300">
                  <c:v>4.9239292588388554E-3</c:v>
                </c:pt>
                <c:pt idx="301">
                  <c:v>5.0073319132068091E-3</c:v>
                </c:pt>
                <c:pt idx="302">
                  <c:v>5.0921524126990173E-3</c:v>
                </c:pt>
                <c:pt idx="303">
                  <c:v>5.178414860682593E-3</c:v>
                </c:pt>
                <c:pt idx="304">
                  <c:v>5.2661437702818887E-3</c:v>
                </c:pt>
                <c:pt idx="305">
                  <c:v>5.3553640713443736E-3</c:v>
                </c:pt>
                <c:pt idx="306">
                  <c:v>5.4461011175249196E-3</c:v>
                </c:pt>
                <c:pt idx="307">
                  <c:v>5.5383806934905357E-3</c:v>
                </c:pt>
                <c:pt idx="308">
                  <c:v>5.6322290222475683E-3</c:v>
                </c:pt>
                <c:pt idx="309">
                  <c:v>5.7276727725934689E-3</c:v>
                </c:pt>
                <c:pt idx="310">
                  <c:v>5.8247390666952489E-3</c:v>
                </c:pt>
                <c:pt idx="311">
                  <c:v>5.9234554877967615E-3</c:v>
                </c:pt>
                <c:pt idx="312">
                  <c:v>6.0238500880569991E-3</c:v>
                </c:pt>
                <c:pt idx="313">
                  <c:v>6.1259513965216603E-3</c:v>
                </c:pt>
                <c:pt idx="314">
                  <c:v>6.2297884272302208E-3</c:v>
                </c:pt>
                <c:pt idx="315">
                  <c:v>6.3353906874608276E-3</c:v>
                </c:pt>
                <c:pt idx="316">
                  <c:v>6.4427881861153554E-3</c:v>
                </c:pt>
                <c:pt idx="317">
                  <c:v>6.5520114422470081E-3</c:v>
                </c:pt>
                <c:pt idx="318">
                  <c:v>6.6589148891033892E-3</c:v>
                </c:pt>
                <c:pt idx="319">
                  <c:v>6.760332756803056E-3</c:v>
                </c:pt>
                <c:pt idx="320">
                  <c:v>6.8612689445313041E-3</c:v>
                </c:pt>
                <c:pt idx="321">
                  <c:v>6.9776063735560289E-3</c:v>
                </c:pt>
                <c:pt idx="322">
                  <c:v>7.0959215388741734E-3</c:v>
                </c:pt>
                <c:pt idx="323">
                  <c:v>7.2162480620027274E-3</c:v>
                </c:pt>
                <c:pt idx="324">
                  <c:v>7.3386201360244674E-3</c:v>
                </c:pt>
                <c:pt idx="325">
                  <c:v>7.4630725353045753E-3</c:v>
                </c:pt>
                <c:pt idx="326">
                  <c:v>7.5896406253724473E-3</c:v>
                </c:pt>
                <c:pt idx="327">
                  <c:v>7.7183603729714702E-3</c:v>
                </c:pt>
                <c:pt idx="328">
                  <c:v>7.8492683562796772E-3</c:v>
                </c:pt>
                <c:pt idx="329">
                  <c:v>7.9824017753041248E-3</c:v>
                </c:pt>
                <c:pt idx="330">
                  <c:v>8.1177984624519871E-3</c:v>
                </c:pt>
                <c:pt idx="331">
                  <c:v>8.2554968932813631E-3</c:v>
                </c:pt>
                <c:pt idx="332">
                  <c:v>8.3955361974348396E-3</c:v>
                </c:pt>
                <c:pt idx="333">
                  <c:v>8.5332942715440167E-3</c:v>
                </c:pt>
                <c:pt idx="334">
                  <c:v>8.6703521773931185E-3</c:v>
                </c:pt>
                <c:pt idx="335">
                  <c:v>8.8067027569621315E-3</c:v>
                </c:pt>
                <c:pt idx="336">
                  <c:v>8.9423509991878748E-3</c:v>
                </c:pt>
                <c:pt idx="337">
                  <c:v>9.0773017198490444E-3</c:v>
                </c:pt>
                <c:pt idx="338">
                  <c:v>9.2115596563294294E-3</c:v>
                </c:pt>
                <c:pt idx="339">
                  <c:v>9.3451294673861859E-3</c:v>
                </c:pt>
                <c:pt idx="340">
                  <c:v>9.4748087085257931E-3</c:v>
                </c:pt>
                <c:pt idx="341">
                  <c:v>9.6058188384777737E-3</c:v>
                </c:pt>
                <c:pt idx="342">
                  <c:v>9.7361167547359729E-3</c:v>
                </c:pt>
                <c:pt idx="343">
                  <c:v>9.8657237066271525E-3</c:v>
                </c:pt>
                <c:pt idx="344">
                  <c:v>9.994644830090646E-3</c:v>
                </c:pt>
                <c:pt idx="345">
                  <c:v>1.016424964916988E-2</c:v>
                </c:pt>
                <c:pt idx="346">
                  <c:v>1.0336737750173458E-2</c:v>
                </c:pt>
                <c:pt idx="347">
                  <c:v>1.0512158148894099E-2</c:v>
                </c:pt>
                <c:pt idx="348">
                  <c:v>1.0690560694392993E-2</c:v>
                </c:pt>
                <c:pt idx="349">
                  <c:v>1.0871996083165367E-2</c:v>
                </c:pt>
                <c:pt idx="350">
                  <c:v>1.1056515873546866E-2</c:v>
                </c:pt>
                <c:pt idx="351">
                  <c:v>1.1244172500364859E-2</c:v>
                </c:pt>
                <c:pt idx="352">
                  <c:v>1.1435019289838751E-2</c:v>
                </c:pt>
                <c:pt idx="353">
                  <c:v>1.1629110474733704E-2</c:v>
                </c:pt>
                <c:pt idx="354">
                  <c:v>1.1826501209771871E-2</c:v>
                </c:pt>
                <c:pt idx="355">
                  <c:v>1.2027247587305681E-2</c:v>
                </c:pt>
                <c:pt idx="356">
                  <c:v>1.223140665325757E-2</c:v>
                </c:pt>
                <c:pt idx="357">
                  <c:v>1.2407727065529043E-2</c:v>
                </c:pt>
                <c:pt idx="358">
                  <c:v>1.2583276520620598E-2</c:v>
                </c:pt>
                <c:pt idx="359">
                  <c:v>1.2757857071855097E-2</c:v>
                </c:pt>
                <c:pt idx="360">
                  <c:v>1.2931476142327961E-2</c:v>
                </c:pt>
                <c:pt idx="361">
                  <c:v>1.3104140154561019E-2</c:v>
                </c:pt>
                <c:pt idx="362">
                  <c:v>1.3275855488536959E-2</c:v>
                </c:pt>
                <c:pt idx="363">
                  <c:v>1.3446628473020252E-2</c:v>
                </c:pt>
                <c:pt idx="364">
                  <c:v>1.3616465384015369E-2</c:v>
                </c:pt>
                <c:pt idx="365">
                  <c:v>1.3785372443296411E-2</c:v>
                </c:pt>
                <c:pt idx="366">
                  <c:v>1.3953355817054482E-2</c:v>
                </c:pt>
                <c:pt idx="367">
                  <c:v>1.4120421614657958E-2</c:v>
                </c:pt>
                <c:pt idx="368">
                  <c:v>1.4286575887521245E-2</c:v>
                </c:pt>
                <c:pt idx="369">
                  <c:v>1.4529143534576797E-2</c:v>
                </c:pt>
                <c:pt idx="370">
                  <c:v>1.4775834831632298E-2</c:v>
                </c:pt>
                <c:pt idx="371">
                  <c:v>1.5026719880737737E-2</c:v>
                </c:pt>
                <c:pt idx="372">
                  <c:v>1.5281869975677971E-2</c:v>
                </c:pt>
                <c:pt idx="373">
                  <c:v>1.5541357622232192E-2</c:v>
                </c:pt>
                <c:pt idx="374">
                  <c:v>1.580525655877783E-2</c:v>
                </c:pt>
                <c:pt idx="375">
                  <c:v>1.6073641777244747E-2</c:v>
                </c:pt>
                <c:pt idx="376">
                  <c:v>1.63465895444256E-2</c:v>
                </c:pt>
                <c:pt idx="377">
                  <c:v>1.6624177423648526E-2</c:v>
                </c:pt>
                <c:pt idx="378">
                  <c:v>1.6906484296818246E-2</c:v>
                </c:pt>
                <c:pt idx="379">
                  <c:v>1.7193590386831849E-2</c:v>
                </c:pt>
                <c:pt idx="380">
                  <c:v>1.7485577280375683E-2</c:v>
                </c:pt>
                <c:pt idx="381">
                  <c:v>1.7693404804160189E-2</c:v>
                </c:pt>
                <c:pt idx="382">
                  <c:v>1.7900621690026559E-2</c:v>
                </c:pt>
                <c:pt idx="383">
                  <c:v>1.8106667993538553E-2</c:v>
                </c:pt>
                <c:pt idx="384">
                  <c:v>1.8311557001043897E-2</c:v>
                </c:pt>
                <c:pt idx="385">
                  <c:v>1.8515298047092163E-2</c:v>
                </c:pt>
                <c:pt idx="386">
                  <c:v>1.8717900422891901E-2</c:v>
                </c:pt>
                <c:pt idx="387">
                  <c:v>1.8919373345647316E-2</c:v>
                </c:pt>
                <c:pt idx="388">
                  <c:v>1.9119725955074749E-2</c:v>
                </c:pt>
                <c:pt idx="389">
                  <c:v>1.9318967310232121E-2</c:v>
                </c:pt>
                <c:pt idx="390">
                  <c:v>1.9517106386761431E-2</c:v>
                </c:pt>
                <c:pt idx="391">
                  <c:v>1.9707292846191597E-2</c:v>
                </c:pt>
                <c:pt idx="392">
                  <c:v>1.9900691185663288E-2</c:v>
                </c:pt>
                <c:pt idx="393">
                  <c:v>2.0238698792787255E-2</c:v>
                </c:pt>
                <c:pt idx="394">
                  <c:v>2.0582452529232329E-2</c:v>
                </c:pt>
                <c:pt idx="395">
                  <c:v>2.0932050079196969E-2</c:v>
                </c:pt>
                <c:pt idx="396">
                  <c:v>2.1287590787511013E-2</c:v>
                </c:pt>
                <c:pt idx="397">
                  <c:v>2.1649175687866392E-2</c:v>
                </c:pt>
                <c:pt idx="398">
                  <c:v>2.2016907531527814E-2</c:v>
                </c:pt>
                <c:pt idx="399">
                  <c:v>2.2390890816531478E-2</c:v>
                </c:pt>
                <c:pt idx="400">
                  <c:v>2.2771231817380208E-2</c:v>
                </c:pt>
                <c:pt idx="401">
                  <c:v>2.3158038615243366E-2</c:v>
                </c:pt>
                <c:pt idx="402">
                  <c:v>2.3551421128670192E-2</c:v>
                </c:pt>
                <c:pt idx="403">
                  <c:v>2.3951491144825282E-2</c:v>
                </c:pt>
                <c:pt idx="404">
                  <c:v>2.4358362351255002E-2</c:v>
                </c:pt>
                <c:pt idx="405">
                  <c:v>2.4606941027378763E-2</c:v>
                </c:pt>
                <c:pt idx="406">
                  <c:v>2.4855097767782778E-2</c:v>
                </c:pt>
                <c:pt idx="407">
                  <c:v>2.510185968300245E-2</c:v>
                </c:pt>
                <c:pt idx="408">
                  <c:v>2.5347243790189496E-2</c:v>
                </c:pt>
                <c:pt idx="409">
                  <c:v>2.5591260836616218E-2</c:v>
                </c:pt>
                <c:pt idx="410">
                  <c:v>2.5833921470941167E-2</c:v>
                </c:pt>
                <c:pt idx="411">
                  <c:v>2.6075236206213985E-2</c:v>
                </c:pt>
                <c:pt idx="412">
                  <c:v>2.6315215421189805E-2</c:v>
                </c:pt>
                <c:pt idx="413">
                  <c:v>2.6553869361498117E-2</c:v>
                </c:pt>
                <c:pt idx="414">
                  <c:v>2.6791208140894526E-2</c:v>
                </c:pt>
                <c:pt idx="415">
                  <c:v>2.7027241742587811E-2</c:v>
                </c:pt>
                <c:pt idx="416">
                  <c:v>2.7261980020636366E-2</c:v>
                </c:pt>
                <c:pt idx="417">
                  <c:v>2.7725129537954876E-2</c:v>
                </c:pt>
                <c:pt idx="418">
                  <c:v>2.81961525970678E-2</c:v>
                </c:pt>
                <c:pt idx="419">
                  <c:v>2.867518304818565E-2</c:v>
                </c:pt>
                <c:pt idx="420">
                  <c:v>2.9162357016972496E-2</c:v>
                </c:pt>
                <c:pt idx="421">
                  <c:v>2.9657812943228726E-2</c:v>
                </c:pt>
                <c:pt idx="422">
                  <c:v>3.0161691620231308E-2</c:v>
                </c:pt>
                <c:pt idx="423">
                  <c:v>3.0674136234742931E-2</c:v>
                </c:pt>
                <c:pt idx="424">
                  <c:v>3.1195292407701244E-2</c:v>
                </c:pt>
                <c:pt idx="425">
                  <c:v>3.1725308235599867E-2</c:v>
                </c:pt>
                <c:pt idx="426">
                  <c:v>3.2264334332572753E-2</c:v>
                </c:pt>
                <c:pt idx="427">
                  <c:v>3.2812523873194187E-2</c:v>
                </c:pt>
                <c:pt idx="428">
                  <c:v>3.3370032636006179E-2</c:v>
                </c:pt>
                <c:pt idx="429">
                  <c:v>3.3633385389087174E-2</c:v>
                </c:pt>
                <c:pt idx="430">
                  <c:v>3.3896966487418224E-2</c:v>
                </c:pt>
                <c:pt idx="431">
                  <c:v>3.4149451770902117E-2</c:v>
                </c:pt>
                <c:pt idx="432">
                  <c:v>3.4406478625058752E-2</c:v>
                </c:pt>
                <c:pt idx="433">
                  <c:v>3.4662073639868771E-2</c:v>
                </c:pt>
                <c:pt idx="434">
                  <c:v>3.4916285164228462E-2</c:v>
                </c:pt>
                <c:pt idx="435">
                  <c:v>3.5169126473164912E-2</c:v>
                </c:pt>
                <c:pt idx="436">
                  <c:v>3.5420610875524033E-2</c:v>
                </c:pt>
                <c:pt idx="437">
                  <c:v>3.5670751512803744E-2</c:v>
                </c:pt>
                <c:pt idx="438">
                  <c:v>3.5919561361559327E-2</c:v>
                </c:pt>
                <c:pt idx="439">
                  <c:v>3.616705323479303E-2</c:v>
                </c:pt>
                <c:pt idx="440">
                  <c:v>3.6413239783481072E-2</c:v>
                </c:pt>
                <c:pt idx="441">
                  <c:v>3.7031960716767932E-2</c:v>
                </c:pt>
                <c:pt idx="442">
                  <c:v>3.7661199905920692E-2</c:v>
                </c:pt>
                <c:pt idx="443">
                  <c:v>3.8301136161289037E-2</c:v>
                </c:pt>
                <c:pt idx="444">
                  <c:v>3.8951951332998655E-2</c:v>
                </c:pt>
                <c:pt idx="445">
                  <c:v>3.9613830362627306E-2</c:v>
                </c:pt>
                <c:pt idx="446">
                  <c:v>4.0286961335759666E-2</c:v>
                </c:pt>
                <c:pt idx="447">
                  <c:v>4.0971535535435269E-2</c:v>
                </c:pt>
                <c:pt idx="448">
                  <c:v>4.1667747496505363E-2</c:v>
                </c:pt>
                <c:pt idx="449">
                  <c:v>4.237579506091365E-2</c:v>
                </c:pt>
                <c:pt idx="450">
                  <c:v>4.3095879433916871E-2</c:v>
                </c:pt>
                <c:pt idx="451">
                  <c:v>4.3828205241261159E-2</c:v>
                </c:pt>
                <c:pt idx="452">
                  <c:v>4.4572980587330294E-2</c:v>
                </c:pt>
                <c:pt idx="453">
                  <c:v>4.4835295844955582E-2</c:v>
                </c:pt>
                <c:pt idx="454">
                  <c:v>4.5098735928047244E-2</c:v>
                </c:pt>
                <c:pt idx="455">
                  <c:v>4.5353054412472477E-2</c:v>
                </c:pt>
                <c:pt idx="456">
                  <c:v>4.5610785529282369E-2</c:v>
                </c:pt>
                <c:pt idx="457">
                  <c:v>4.5867206816454023E-2</c:v>
                </c:pt>
                <c:pt idx="458">
                  <c:v>4.6122357446494559E-2</c:v>
                </c:pt>
                <c:pt idx="459">
                  <c:v>4.6376252393339965E-2</c:v>
                </c:pt>
                <c:pt idx="460">
                  <c:v>4.6628906612901498E-2</c:v>
                </c:pt>
                <c:pt idx="461">
                  <c:v>4.6880334911376699E-2</c:v>
                </c:pt>
                <c:pt idx="462">
                  <c:v>4.7130551938807212E-2</c:v>
                </c:pt>
                <c:pt idx="463">
                  <c:v>4.7379572183986855E-2</c:v>
                </c:pt>
                <c:pt idx="464">
                  <c:v>4.7627409970769488E-2</c:v>
                </c:pt>
                <c:pt idx="465">
                  <c:v>4.8436771797240256E-2</c:v>
                </c:pt>
                <c:pt idx="466">
                  <c:v>4.9259892774761047E-2</c:v>
                </c:pt>
                <c:pt idx="467">
                  <c:v>5.0097006808899683E-2</c:v>
                </c:pt>
                <c:pt idx="468">
                  <c:v>5.0948351781618662E-2</c:v>
                </c:pt>
                <c:pt idx="469">
                  <c:v>5.1814169618873862E-2</c:v>
                </c:pt>
                <c:pt idx="470">
                  <c:v>5.2694706359362416E-2</c:v>
                </c:pt>
                <c:pt idx="471">
                  <c:v>5.3590212224439271E-2</c:v>
                </c:pt>
                <c:pt idx="472">
                  <c:v>5.4500941689222433E-2</c:v>
                </c:pt>
                <c:pt idx="473">
                  <c:v>5.5427153554906919E-2</c:v>
                </c:pt>
                <c:pt idx="474">
                  <c:v>5.6369111022308016E-2</c:v>
                </c:pt>
                <c:pt idx="475">
                  <c:v>5.7327081766654943E-2</c:v>
                </c:pt>
                <c:pt idx="476">
                  <c:v>5.8301338013655772E-2</c:v>
                </c:pt>
                <c:pt idx="477">
                  <c:v>5.852914912880617E-2</c:v>
                </c:pt>
                <c:pt idx="478">
                  <c:v>5.8759538050735728E-2</c:v>
                </c:pt>
                <c:pt idx="479">
                  <c:v>5.8988945262761057E-2</c:v>
                </c:pt>
                <c:pt idx="480">
                  <c:v>5.921739754415585E-2</c:v>
                </c:pt>
                <c:pt idx="481">
                  <c:v>5.9444905429514715E-2</c:v>
                </c:pt>
                <c:pt idx="482">
                  <c:v>5.9671479398492641E-2</c:v>
                </c:pt>
                <c:pt idx="483">
                  <c:v>5.9897129804858076E-2</c:v>
                </c:pt>
                <c:pt idx="484">
                  <c:v>6.0121866878341354E-2</c:v>
                </c:pt>
                <c:pt idx="485">
                  <c:v>6.0345700726213959E-2</c:v>
                </c:pt>
                <c:pt idx="486">
                  <c:v>6.0568641334916108E-2</c:v>
                </c:pt>
                <c:pt idx="487">
                  <c:v>6.0790698571724512E-2</c:v>
                </c:pt>
                <c:pt idx="488">
                  <c:v>6.1011882186454099E-2</c:v>
                </c:pt>
                <c:pt idx="489">
                  <c:v>6.2048780040591507E-2</c:v>
                </c:pt>
                <c:pt idx="490">
                  <c:v>6.3103305158249259E-2</c:v>
                </c:pt>
                <c:pt idx="491">
                  <c:v>6.4175757202907191E-2</c:v>
                </c:pt>
                <c:pt idx="492">
                  <c:v>6.526644093232431E-2</c:v>
                </c:pt>
                <c:pt idx="493">
                  <c:v>6.6375666285141521E-2</c:v>
                </c:pt>
                <c:pt idx="494">
                  <c:v>6.7503748468956612E-2</c:v>
                </c:pt>
                <c:pt idx="495">
                  <c:v>6.8651008049896545E-2</c:v>
                </c:pt>
                <c:pt idx="496">
                  <c:v>6.9817771043712493E-2</c:v>
                </c:pt>
                <c:pt idx="497">
                  <c:v>7.1004369008423301E-2</c:v>
                </c:pt>
                <c:pt idx="498">
                  <c:v>7.2211139138534206E-2</c:v>
                </c:pt>
                <c:pt idx="499">
                  <c:v>7.3438424360856971E-2</c:v>
                </c:pt>
                <c:pt idx="500">
                  <c:v>7.4686573431959238E-2</c:v>
                </c:pt>
                <c:pt idx="501">
                  <c:v>7.4873721857753817E-2</c:v>
                </c:pt>
                <c:pt idx="502">
                  <c:v>7.5064814885861933E-2</c:v>
                </c:pt>
                <c:pt idx="503">
                  <c:v>7.5255297068157756E-2</c:v>
                </c:pt>
                <c:pt idx="504">
                  <c:v>7.5445193221554588E-2</c:v>
                </c:pt>
                <c:pt idx="505">
                  <c:v>7.5634511875159113E-2</c:v>
                </c:pt>
                <c:pt idx="506">
                  <c:v>7.5823261511871298E-2</c:v>
                </c:pt>
                <c:pt idx="507">
                  <c:v>7.6011450510804657E-2</c:v>
                </c:pt>
                <c:pt idx="508">
                  <c:v>7.6199087147517913E-2</c:v>
                </c:pt>
                <c:pt idx="509">
                  <c:v>7.6386191402530765E-2</c:v>
                </c:pt>
                <c:pt idx="510">
                  <c:v>7.6572770929750525E-2</c:v>
                </c:pt>
                <c:pt idx="511">
                  <c:v>7.6758837532900498E-2</c:v>
                </c:pt>
                <c:pt idx="512">
                  <c:v>7.6944402850190177E-2</c:v>
                </c:pt>
                <c:pt idx="513">
                  <c:v>7.825215355561109E-2</c:v>
                </c:pt>
                <c:pt idx="514">
                  <c:v>7.9582136023024205E-2</c:v>
                </c:pt>
                <c:pt idx="515">
                  <c:v>8.0934728192383301E-2</c:v>
                </c:pt>
                <c:pt idx="516">
                  <c:v>8.2310314428621523E-2</c:v>
                </c:pt>
                <c:pt idx="517">
                  <c:v>8.3709285630875763E-2</c:v>
                </c:pt>
                <c:pt idx="518">
                  <c:v>8.5132039343568347E-2</c:v>
                </c:pt>
                <c:pt idx="519">
                  <c:v>8.6578979869376682E-2</c:v>
                </c:pt>
                <c:pt idx="520">
                  <c:v>8.8050518384123783E-2</c:v>
                </c:pt>
                <c:pt idx="521">
                  <c:v>8.9547073053621598E-2</c:v>
                </c:pt>
                <c:pt idx="522">
                  <c:v>9.1069069152500848E-2</c:v>
                </c:pt>
                <c:pt idx="523">
                  <c:v>9.2616939185061045E-2</c:v>
                </c:pt>
                <c:pt idx="524">
                  <c:v>9.4191123008174768E-2</c:v>
                </c:pt>
                <c:pt idx="525">
                  <c:v>9.4298437847356573E-2</c:v>
                </c:pt>
                <c:pt idx="526">
                  <c:v>9.4411527704702167E-2</c:v>
                </c:pt>
                <c:pt idx="527">
                  <c:v>9.4524477339533799E-2</c:v>
                </c:pt>
                <c:pt idx="528">
                  <c:v>9.4637302798087256E-2</c:v>
                </c:pt>
                <c:pt idx="529">
                  <c:v>9.475000964290145E-2</c:v>
                </c:pt>
                <c:pt idx="530">
                  <c:v>9.486260332819127E-2</c:v>
                </c:pt>
                <c:pt idx="531">
                  <c:v>9.4975089179724095E-2</c:v>
                </c:pt>
                <c:pt idx="532">
                  <c:v>9.5087472393959663E-2</c:v>
                </c:pt>
                <c:pt idx="533">
                  <c:v>9.5199758037896792E-2</c:v>
                </c:pt>
                <c:pt idx="534">
                  <c:v>9.5311951049495622E-2</c:v>
                </c:pt>
                <c:pt idx="535">
                  <c:v>9.5424056238559374E-2</c:v>
                </c:pt>
                <c:pt idx="536">
                  <c:v>9.5536078287990364E-2</c:v>
                </c:pt>
                <c:pt idx="537">
                  <c:v>9.7159887475853926E-2</c:v>
                </c:pt>
                <c:pt idx="538">
                  <c:v>9.8811301419911096E-2</c:v>
                </c:pt>
                <c:pt idx="539">
                  <c:v>0.1004907894010173</c:v>
                </c:pt>
                <c:pt idx="540">
                  <c:v>0.10219882867780226</c:v>
                </c:pt>
                <c:pt idx="541">
                  <c:v>0.1039359046222926</c:v>
                </c:pt>
                <c:pt idx="542">
                  <c:v>0.10570251085783927</c:v>
                </c:pt>
                <c:pt idx="543">
                  <c:v>0.10749914939939026</c:v>
                </c:pt>
                <c:pt idx="544">
                  <c:v>0.10932633079614758</c:v>
                </c:pt>
                <c:pt idx="545">
                  <c:v>0.11118457427664975</c:v>
                </c:pt>
                <c:pt idx="546">
                  <c:v>0.11307440789632048</c:v>
                </c:pt>
                <c:pt idx="547">
                  <c:v>0.11499636868752564</c:v>
                </c:pt>
                <c:pt idx="548">
                  <c:v>0.11695100281218124</c:v>
                </c:pt>
                <c:pt idx="549">
                  <c:v>0.11703616584967504</c:v>
                </c:pt>
                <c:pt idx="550">
                  <c:v>0.11712829538350547</c:v>
                </c:pt>
                <c:pt idx="551">
                  <c:v>0.11722046634613802</c:v>
                </c:pt>
                <c:pt idx="552">
                  <c:v>0.11731268733367212</c:v>
                </c:pt>
                <c:pt idx="553">
                  <c:v>0.11740496145744005</c:v>
                </c:pt>
                <c:pt idx="554">
                  <c:v>0.11747811481492626</c:v>
                </c:pt>
                <c:pt idx="555">
                  <c:v>0.11756176452526812</c:v>
                </c:pt>
                <c:pt idx="556">
                  <c:v>0.11764527334278224</c:v>
                </c:pt>
                <c:pt idx="557">
                  <c:v>0.11772865304267462</c:v>
                </c:pt>
                <c:pt idx="558">
                  <c:v>0.11781190728944264</c:v>
                </c:pt>
                <c:pt idx="559">
                  <c:v>0.11789503958860272</c:v>
                </c:pt>
                <c:pt idx="560">
                  <c:v>0.11797805328218486</c:v>
                </c:pt>
                <c:pt idx="561">
                  <c:v>0.11998337604494969</c:v>
                </c:pt>
                <c:pt idx="562">
                  <c:v>0.12202278929468152</c:v>
                </c:pt>
                <c:pt idx="563">
                  <c:v>0.12409687256965879</c:v>
                </c:pt>
                <c:pt idx="564">
                  <c:v>0.12620621526031067</c:v>
                </c:pt>
                <c:pt idx="565">
                  <c:v>0.1283514167767037</c:v>
                </c:pt>
                <c:pt idx="566">
                  <c:v>0.13053308671887534</c:v>
                </c:pt>
                <c:pt idx="567">
                  <c:v>0.13275184505006393</c:v>
                </c:pt>
                <c:pt idx="568">
                  <c:v>0.13500832227288265</c:v>
                </c:pt>
                <c:pt idx="569">
                  <c:v>0.13730315960848943</c:v>
                </c:pt>
                <c:pt idx="570">
                  <c:v>0.13963700917880137</c:v>
                </c:pt>
                <c:pt idx="571">
                  <c:v>0.14201053419180867</c:v>
                </c:pt>
                <c:pt idx="572">
                  <c:v>0.14442440913003712</c:v>
                </c:pt>
                <c:pt idx="573">
                  <c:v>0.14452413749153223</c:v>
                </c:pt>
                <c:pt idx="574">
                  <c:v>0.14463208888517429</c:v>
                </c:pt>
                <c:pt idx="575">
                  <c:v>0.14473996641901593</c:v>
                </c:pt>
                <c:pt idx="576">
                  <c:v>0.14484778221639785</c:v>
                </c:pt>
                <c:pt idx="577">
                  <c:v>0.14495553917498458</c:v>
                </c:pt>
                <c:pt idx="578">
                  <c:v>0.14506323978082727</c:v>
                </c:pt>
                <c:pt idx="579">
                  <c:v>0.14517088634068695</c:v>
                </c:pt>
                <c:pt idx="580">
                  <c:v>0.1452784809877801</c:v>
                </c:pt>
                <c:pt idx="581">
                  <c:v>0.14538602568792558</c:v>
                </c:pt>
                <c:pt idx="582">
                  <c:v>0.14549352224575079</c:v>
                </c:pt>
                <c:pt idx="583">
                  <c:v>0.14560097231091249</c:v>
                </c:pt>
                <c:pt idx="584">
                  <c:v>0.14570177792184263</c:v>
                </c:pt>
                <c:pt idx="585">
                  <c:v>0.14817840400348165</c:v>
                </c:pt>
                <c:pt idx="586">
                  <c:v>0.15069713272850857</c:v>
                </c:pt>
                <c:pt idx="587">
                  <c:v>0.1532586798418609</c:v>
                </c:pt>
                <c:pt idx="588">
                  <c:v>0.15586377325614018</c:v>
                </c:pt>
                <c:pt idx="589">
                  <c:v>0.15851315325846232</c:v>
                </c:pt>
                <c:pt idx="590">
                  <c:v>0.16120757272082384</c:v>
                </c:pt>
                <c:pt idx="591">
                  <c:v>0.16394779731404549</c:v>
                </c:pt>
                <c:pt idx="592">
                  <c:v>0.16673460572535201</c:v>
                </c:pt>
                <c:pt idx="593">
                  <c:v>0.16956878987965066</c:v>
                </c:pt>
                <c:pt idx="594">
                  <c:v>0.17245115516457243</c:v>
                </c:pt>
                <c:pt idx="595">
                  <c:v>0.17538252065933785</c:v>
                </c:pt>
                <c:pt idx="596">
                  <c:v>0.17836371936751425</c:v>
                </c:pt>
                <c:pt idx="597">
                  <c:v>0.17852513827574967</c:v>
                </c:pt>
                <c:pt idx="598">
                  <c:v>0.17869664721339171</c:v>
                </c:pt>
                <c:pt idx="599">
                  <c:v>0.1788580824536371</c:v>
                </c:pt>
                <c:pt idx="600">
                  <c:v>0.17902531886384582</c:v>
                </c:pt>
                <c:pt idx="601">
                  <c:v>0.1791926179001794</c:v>
                </c:pt>
                <c:pt idx="602">
                  <c:v>0.17935999236204292</c:v>
                </c:pt>
                <c:pt idx="603">
                  <c:v>0.17952744441961352</c:v>
                </c:pt>
                <c:pt idx="604">
                  <c:v>0.1796949760284334</c:v>
                </c:pt>
                <c:pt idx="605">
                  <c:v>0.17986258891707407</c:v>
                </c:pt>
                <c:pt idx="606">
                  <c:v>0.18003028459475579</c:v>
                </c:pt>
                <c:pt idx="607">
                  <c:v>0.18019806435954083</c:v>
                </c:pt>
                <c:pt idx="608">
                  <c:v>0.18036592930687403</c:v>
                </c:pt>
                <c:pt idx="609">
                  <c:v>0.18343184596205861</c:v>
                </c:pt>
                <c:pt idx="610">
                  <c:v>0.18654988320038135</c:v>
                </c:pt>
                <c:pt idx="611">
                  <c:v>0.1897209270717555</c:v>
                </c:pt>
                <c:pt idx="612">
                  <c:v>0.19294587868894295</c:v>
                </c:pt>
                <c:pt idx="613">
                  <c:v>0.1962256544836227</c:v>
                </c:pt>
                <c:pt idx="614">
                  <c:v>0.19956118646681201</c:v>
                </c:pt>
                <c:pt idx="615">
                  <c:v>0.20295342249371542</c:v>
                </c:pt>
                <c:pt idx="616">
                  <c:v>0.20640332653307633</c:v>
                </c:pt>
                <c:pt idx="617">
                  <c:v>0.20991187894110633</c:v>
                </c:pt>
                <c:pt idx="618">
                  <c:v>0.21348007674007285</c:v>
                </c:pt>
                <c:pt idx="619">
                  <c:v>0.21710893390162173</c:v>
                </c:pt>
                <c:pt idx="620">
                  <c:v>0.22079948163491706</c:v>
                </c:pt>
                <c:pt idx="621">
                  <c:v>0.22107915793906735</c:v>
                </c:pt>
                <c:pt idx="622">
                  <c:v>0.22137064082591409</c:v>
                </c:pt>
                <c:pt idx="623">
                  <c:v>0.22166239902607357</c:v>
                </c:pt>
                <c:pt idx="624">
                  <c:v>0.22195445665742342</c:v>
                </c:pt>
                <c:pt idx="625">
                  <c:v>0.2222468139466946</c:v>
                </c:pt>
                <c:pt idx="626">
                  <c:v>0.22253947092982371</c:v>
                </c:pt>
                <c:pt idx="627">
                  <c:v>0.2228324274161432</c:v>
                </c:pt>
                <c:pt idx="628">
                  <c:v>0.22312568300091376</c:v>
                </c:pt>
                <c:pt idx="629">
                  <c:v>0.2234113673487709</c:v>
                </c:pt>
                <c:pt idx="630">
                  <c:v>0.22370183284114081</c:v>
                </c:pt>
                <c:pt idx="631">
                  <c:v>0.22399258734774752</c:v>
                </c:pt>
                <c:pt idx="632">
                  <c:v>0.22428364138743895</c:v>
                </c:pt>
                <c:pt idx="633">
                  <c:v>0.22809615914799317</c:v>
                </c:pt>
                <c:pt idx="634">
                  <c:v>0.23197348971047671</c:v>
                </c:pt>
                <c:pt idx="635">
                  <c:v>0.23591673489252252</c:v>
                </c:pt>
                <c:pt idx="636">
                  <c:v>0.23992701524266311</c:v>
                </c:pt>
                <c:pt idx="637">
                  <c:v>0.24400547035875605</c:v>
                </c:pt>
                <c:pt idx="638">
                  <c:v>0.2481532592118226</c:v>
                </c:pt>
                <c:pt idx="639">
                  <c:v>0.25237156047539139</c:v>
                </c:pt>
                <c:pt idx="640">
                  <c:v>0.25666157286044061</c:v>
                </c:pt>
                <c:pt idx="641">
                  <c:v>0.26102451545603589</c:v>
                </c:pt>
                <c:pt idx="642">
                  <c:v>0.26546162807575613</c:v>
                </c:pt>
                <c:pt idx="643">
                  <c:v>0.26997417161001175</c:v>
                </c:pt>
                <c:pt idx="644">
                  <c:v>0.27456342838434949</c:v>
                </c:pt>
                <c:pt idx="645">
                  <c:v>0.27496955959643876</c:v>
                </c:pt>
                <c:pt idx="646">
                  <c:v>0.27539031003269143</c:v>
                </c:pt>
                <c:pt idx="647">
                  <c:v>0.27581145385710315</c:v>
                </c:pt>
                <c:pt idx="648">
                  <c:v>0.27623302555998325</c:v>
                </c:pt>
                <c:pt idx="649">
                  <c:v>0.27665502416118898</c:v>
                </c:pt>
                <c:pt idx="650">
                  <c:v>0.27707744850911681</c:v>
                </c:pt>
                <c:pt idx="651">
                  <c:v>0.2775002972060906</c:v>
                </c:pt>
                <c:pt idx="652">
                  <c:v>0.27792356862150902</c:v>
                </c:pt>
                <c:pt idx="653">
                  <c:v>0.27834726090498579</c:v>
                </c:pt>
                <c:pt idx="654">
                  <c:v>0.27877137199948293</c:v>
                </c:pt>
                <c:pt idx="655">
                  <c:v>0.2791958996542887</c:v>
                </c:pt>
                <c:pt idx="656">
                  <c:v>0.27962083941216798</c:v>
                </c:pt>
                <c:pt idx="657">
                  <c:v>0.2843740895391425</c:v>
                </c:pt>
                <c:pt idx="658">
                  <c:v>0.28920814491827573</c:v>
                </c:pt>
                <c:pt idx="659">
                  <c:v>0.29412437923885398</c:v>
                </c:pt>
                <c:pt idx="660">
                  <c:v>0.29912418954288228</c:v>
                </c:pt>
                <c:pt idx="661">
                  <c:v>0.3042089966220789</c:v>
                </c:pt>
                <c:pt idx="662">
                  <c:v>0.30938024542162196</c:v>
                </c:pt>
                <c:pt idx="663">
                  <c:v>0.31463940545075719</c:v>
                </c:pt>
                <c:pt idx="664">
                  <c:v>0.31998797120038774</c:v>
                </c:pt>
                <c:pt idx="665">
                  <c:v>0.325427462567762</c:v>
                </c:pt>
                <c:pt idx="666">
                  <c:v>0.33095942528838168</c:v>
                </c:pt>
                <c:pt idx="667">
                  <c:v>0.33658543137525188</c:v>
                </c:pt>
                <c:pt idx="668">
                  <c:v>0.3423070795655988</c:v>
                </c:pt>
                <c:pt idx="669">
                  <c:v>0.34285502202699047</c:v>
                </c:pt>
                <c:pt idx="670">
                  <c:v>0.34342102516690537</c:v>
                </c:pt>
                <c:pt idx="671">
                  <c:v>0.34398741597719695</c:v>
                </c:pt>
                <c:pt idx="672">
                  <c:v>0.34455423025544657</c:v>
                </c:pt>
                <c:pt idx="673">
                  <c:v>0.34512146179110986</c:v>
                </c:pt>
                <c:pt idx="674">
                  <c:v>0.34567621754184025</c:v>
                </c:pt>
                <c:pt idx="675">
                  <c:v>0.34623890053065653</c:v>
                </c:pt>
                <c:pt idx="676">
                  <c:v>0.34680196450639794</c:v>
                </c:pt>
                <c:pt idx="677">
                  <c:v>0.34736542310613444</c:v>
                </c:pt>
                <c:pt idx="678">
                  <c:v>0.3479292718782942</c:v>
                </c:pt>
                <c:pt idx="679">
                  <c:v>0.34849350625860309</c:v>
                </c:pt>
                <c:pt idx="680">
                  <c:v>0.34905812153782628</c:v>
                </c:pt>
                <c:pt idx="681">
                  <c:v>0.354991805460937</c:v>
                </c:pt>
                <c:pt idx="682">
                  <c:v>0.36102636201074056</c:v>
                </c:pt>
                <c:pt idx="683">
                  <c:v>0.36716350602189085</c:v>
                </c:pt>
                <c:pt idx="684">
                  <c:v>0.37340498148123075</c:v>
                </c:pt>
                <c:pt idx="685">
                  <c:v>0.37975256202337937</c:v>
                </c:pt>
                <c:pt idx="686">
                  <c:v>0.38620805143474463</c:v>
                </c:pt>
                <c:pt idx="687">
                  <c:v>0.3927732841661028</c:v>
                </c:pt>
                <c:pt idx="688">
                  <c:v>0.39945012585389411</c:v>
                </c:pt>
                <c:pt idx="689">
                  <c:v>0.40624047385037809</c:v>
                </c:pt>
                <c:pt idx="690">
                  <c:v>0.41314625776280223</c:v>
                </c:pt>
                <c:pt idx="691">
                  <c:v>0.42016944000173762</c:v>
                </c:pt>
                <c:pt idx="692">
                  <c:v>0.42731201633873478</c:v>
                </c:pt>
                <c:pt idx="693">
                  <c:v>0.42793046103886773</c:v>
                </c:pt>
                <c:pt idx="694">
                  <c:v>0.42857077924348497</c:v>
                </c:pt>
                <c:pt idx="695">
                  <c:v>0.429211364846945</c:v>
                </c:pt>
                <c:pt idx="696">
                  <c:v>0.4298522581900171</c:v>
                </c:pt>
                <c:pt idx="697">
                  <c:v>0.43049345225783631</c:v>
                </c:pt>
                <c:pt idx="698">
                  <c:v>0.43113494009807679</c:v>
                </c:pt>
                <c:pt idx="699">
                  <c:v>0.43177671472739482</c:v>
                </c:pt>
                <c:pt idx="700">
                  <c:v>0.43241876914113164</c:v>
                </c:pt>
                <c:pt idx="701">
                  <c:v>0.43306109632245532</c:v>
                </c:pt>
                <c:pt idx="702">
                  <c:v>0.43370368925112879</c:v>
                </c:pt>
                <c:pt idx="703">
                  <c:v>0.43434654091188363</c:v>
                </c:pt>
                <c:pt idx="704">
                  <c:v>0.43495891393291308</c:v>
                </c:pt>
                <c:pt idx="705">
                  <c:v>0.44235291132674026</c:v>
                </c:pt>
                <c:pt idx="706">
                  <c:v>0.44987260667626244</c:v>
                </c:pt>
                <c:pt idx="707">
                  <c:v>0.4575201368467266</c:v>
                </c:pt>
                <c:pt idx="708">
                  <c:v>0.46529767503008873</c:v>
                </c:pt>
                <c:pt idx="709">
                  <c:v>0.47320743136256788</c:v>
                </c:pt>
                <c:pt idx="710">
                  <c:v>0.48125165355269922</c:v>
                </c:pt>
                <c:pt idx="711">
                  <c:v>0.48943262752006289</c:v>
                </c:pt>
                <c:pt idx="712">
                  <c:v>0.49775267804487155</c:v>
                </c:pt>
                <c:pt idx="713">
                  <c:v>0.5062141694286022</c:v>
                </c:pt>
                <c:pt idx="714">
                  <c:v>0.51481950616585614</c:v>
                </c:pt>
                <c:pt idx="715">
                  <c:v>0.52357113362764329</c:v>
                </c:pt>
                <c:pt idx="716">
                  <c:v>0.53247153875628095</c:v>
                </c:pt>
                <c:pt idx="717">
                  <c:v>0.53312544754718205</c:v>
                </c:pt>
                <c:pt idx="718">
                  <c:v>0.53380626068435388</c:v>
                </c:pt>
                <c:pt idx="719">
                  <c:v>0.53448712720735936</c:v>
                </c:pt>
              </c:numCache>
            </c:numRef>
          </c:yVal>
          <c:smooth val="1"/>
        </c:ser>
        <c:ser>
          <c:idx val="1"/>
          <c:order val="1"/>
          <c:spPr>
            <a:ln>
              <a:noFill/>
            </a:ln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plus>
            <c:min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Summary!$A$177:$A$179</c:f>
              <c:numCache>
                <c:formatCode>General</c:formatCode>
                <c:ptCount val="3"/>
                <c:pt idx="0">
                  <c:v>18</c:v>
                </c:pt>
                <c:pt idx="1">
                  <c:v>25</c:v>
                </c:pt>
                <c:pt idx="2">
                  <c:v>30</c:v>
                </c:pt>
              </c:numCache>
            </c:numRef>
          </c:xVal>
          <c:yVal>
            <c:numRef>
              <c:f>Summary!$B$177:$B$179</c:f>
              <c:numCache>
                <c:formatCode>General</c:formatCode>
                <c:ptCount val="3"/>
                <c:pt idx="0">
                  <c:v>2.8149999999999998E-2</c:v>
                </c:pt>
                <c:pt idx="1">
                  <c:v>0.16175999999999999</c:v>
                </c:pt>
                <c:pt idx="2">
                  <c:v>0.47750999999999993</c:v>
                </c:pt>
              </c:numCache>
            </c:numRef>
          </c:yVal>
          <c:smooth val="1"/>
        </c:ser>
        <c:ser>
          <c:idx val="2"/>
          <c:order val="2"/>
          <c:tx>
            <c:v>0.85STc</c:v>
          </c:tx>
          <c:spPr>
            <a:ln w="28575">
              <a:solidFill>
                <a:srgbClr val="FFC000"/>
              </a:solidFill>
            </a:ln>
          </c:spPr>
          <c:marker>
            <c:symbol val="none"/>
          </c:marker>
          <c:xVal>
            <c:numRef>
              <c:f>Modelled!$J$2:$J$721</c:f>
              <c:numCache>
                <c:formatCode>General</c:formatCode>
                <c:ptCount val="720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15.041666666666668</c:v>
                </c:pt>
                <c:pt idx="361">
                  <c:v>15.083333333333334</c:v>
                </c:pt>
                <c:pt idx="362">
                  <c:v>15.125</c:v>
                </c:pt>
                <c:pt idx="363">
                  <c:v>15.166666666666668</c:v>
                </c:pt>
                <c:pt idx="364">
                  <c:v>15.208333333333334</c:v>
                </c:pt>
                <c:pt idx="365">
                  <c:v>15.25</c:v>
                </c:pt>
                <c:pt idx="366">
                  <c:v>15.291666666666668</c:v>
                </c:pt>
                <c:pt idx="367">
                  <c:v>15.333333333333334</c:v>
                </c:pt>
                <c:pt idx="368">
                  <c:v>15.375</c:v>
                </c:pt>
                <c:pt idx="369">
                  <c:v>15.416666666666668</c:v>
                </c:pt>
                <c:pt idx="370">
                  <c:v>15.458333333333334</c:v>
                </c:pt>
                <c:pt idx="371">
                  <c:v>15.5</c:v>
                </c:pt>
                <c:pt idx="372">
                  <c:v>15.541666666666668</c:v>
                </c:pt>
                <c:pt idx="373">
                  <c:v>15.583333333333334</c:v>
                </c:pt>
                <c:pt idx="374">
                  <c:v>15.625</c:v>
                </c:pt>
                <c:pt idx="375">
                  <c:v>15.666666666666668</c:v>
                </c:pt>
                <c:pt idx="376">
                  <c:v>15.708333333333334</c:v>
                </c:pt>
                <c:pt idx="377">
                  <c:v>15.75</c:v>
                </c:pt>
                <c:pt idx="378">
                  <c:v>15.791666666666668</c:v>
                </c:pt>
                <c:pt idx="379">
                  <c:v>15.833333333333334</c:v>
                </c:pt>
                <c:pt idx="380">
                  <c:v>15.875</c:v>
                </c:pt>
                <c:pt idx="381">
                  <c:v>15.916666666666668</c:v>
                </c:pt>
                <c:pt idx="382">
                  <c:v>15.958333333333334</c:v>
                </c:pt>
                <c:pt idx="383">
                  <c:v>16</c:v>
                </c:pt>
                <c:pt idx="384">
                  <c:v>16.041666666666668</c:v>
                </c:pt>
                <c:pt idx="385">
                  <c:v>16.083333333333336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16.208333333333336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16.333333333333336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16.458333333333336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16.583333333333336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16.708333333333336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16.833333333333336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16.958333333333336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17.083333333333336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17.208333333333336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17.333333333333336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17.458333333333336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17.583333333333336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17.708333333333336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17.833333333333336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17.958333333333336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18.083333333333336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18.208333333333336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18.333333333333336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18.458333333333336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26.083333333333332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26.208333333333332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26.333333333333332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26.458333333333332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26.583333333333332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26.708333333333332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26.833333333333332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26.958333333333332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27.083333333333332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27.208333333333332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27.333333333333332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27.458333333333332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27.583333333333332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27.708333333333332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27.833333333333332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27.958333333333332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28.083333333333332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28.208333333333332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28.333333333333332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28.458333333333332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28.583333333333332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28.708333333333332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28.833333333333332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28.958333333333332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29.083333333333332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29.208333333333332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29.333333333333332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29.458333333333332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29.583333333333332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29.708333333333332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29.833333333333332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29.958333333333332</c:v>
                </c:pt>
                <c:pt idx="719">
                  <c:v>30</c:v>
                </c:pt>
              </c:numCache>
            </c:numRef>
          </c:xVal>
          <c:yVal>
            <c:numRef>
              <c:f>Modelled!$K$2:$K$721</c:f>
              <c:numCache>
                <c:formatCode>General</c:formatCode>
                <c:ptCount val="7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1.355932148172513E-4</c:v>
                </c:pt>
                <c:pt idx="73">
                  <c:v>1.3759415643683698E-4</c:v>
                </c:pt>
                <c:pt idx="74">
                  <c:v>1.3796298986045789E-4</c:v>
                </c:pt>
                <c:pt idx="75">
                  <c:v>1.3796597987601636E-4</c:v>
                </c:pt>
                <c:pt idx="76">
                  <c:v>1.3797078124280711E-4</c:v>
                </c:pt>
                <c:pt idx="77">
                  <c:v>1.3797558261579055E-4</c:v>
                </c:pt>
                <c:pt idx="78">
                  <c:v>1.3798038399269114E-4</c:v>
                </c:pt>
                <c:pt idx="79">
                  <c:v>1.3798518537216911E-4</c:v>
                </c:pt>
                <c:pt idx="80">
                  <c:v>1.3798998675337235E-4</c:v>
                </c:pt>
                <c:pt idx="81">
                  <c:v>1.4003167349587207E-4</c:v>
                </c:pt>
                <c:pt idx="82">
                  <c:v>1.4210806891299429E-4</c:v>
                </c:pt>
                <c:pt idx="83">
                  <c:v>1.4421976305220761E-4</c:v>
                </c:pt>
                <c:pt idx="84">
                  <c:v>1.4636735599178757E-4</c:v>
                </c:pt>
                <c:pt idx="85">
                  <c:v>1.4855145801134036E-4</c:v>
                </c:pt>
                <c:pt idx="86">
                  <c:v>1.5077268976522557E-4</c:v>
                </c:pt>
                <c:pt idx="87">
                  <c:v>1.5303168245892681E-4</c:v>
                </c:pt>
                <c:pt idx="88">
                  <c:v>1.5532907802842099E-4</c:v>
                </c:pt>
                <c:pt idx="89">
                  <c:v>1.5766552932259658E-4</c:v>
                </c:pt>
                <c:pt idx="90">
                  <c:v>1.6004170028877313E-4</c:v>
                </c:pt>
                <c:pt idx="91">
                  <c:v>1.6245826616137469E-4</c:v>
                </c:pt>
                <c:pt idx="92">
                  <c:v>1.6491591365381047E-4</c:v>
                </c:pt>
                <c:pt idx="93">
                  <c:v>1.6719198081606944E-4</c:v>
                </c:pt>
                <c:pt idx="94">
                  <c:v>1.6945902352824292E-4</c:v>
                </c:pt>
                <c:pt idx="95">
                  <c:v>1.7171542720194712E-4</c:v>
                </c:pt>
                <c:pt idx="96">
                  <c:v>1.739612996100723E-4</c:v>
                </c:pt>
                <c:pt idx="97">
                  <c:v>1.7619673068166162E-4</c:v>
                </c:pt>
                <c:pt idx="98">
                  <c:v>1.7842180969942915E-4</c:v>
                </c:pt>
                <c:pt idx="99">
                  <c:v>1.8063662513810634E-4</c:v>
                </c:pt>
                <c:pt idx="100">
                  <c:v>1.8284126467391852E-4</c:v>
                </c:pt>
                <c:pt idx="101">
                  <c:v>1.8503581519230456E-4</c:v>
                </c:pt>
                <c:pt idx="102">
                  <c:v>1.8722036279557794E-4</c:v>
                </c:pt>
                <c:pt idx="103">
                  <c:v>1.8939499281050886E-4</c:v>
                </c:pt>
                <c:pt idx="104">
                  <c:v>1.9155978979582566E-4</c:v>
                </c:pt>
                <c:pt idx="105">
                  <c:v>1.9451216319004713E-4</c:v>
                </c:pt>
                <c:pt idx="106">
                  <c:v>1.9751472693197035E-4</c:v>
                </c:pt>
                <c:pt idx="107">
                  <c:v>2.0056833425750628E-4</c:v>
                </c:pt>
                <c:pt idx="108">
                  <c:v>2.036738529075763E-4</c:v>
                </c:pt>
                <c:pt idx="109">
                  <c:v>2.068321653746975E-4</c:v>
                </c:pt>
                <c:pt idx="110">
                  <c:v>2.1004416915375976E-4</c:v>
                </c:pt>
                <c:pt idx="111">
                  <c:v>2.1331077699706608E-4</c:v>
                </c:pt>
                <c:pt idx="112">
                  <c:v>2.1663291717370867E-4</c:v>
                </c:pt>
                <c:pt idx="113">
                  <c:v>2.2001153373335411E-4</c:v>
                </c:pt>
                <c:pt idx="114">
                  <c:v>2.2344758677451357E-4</c:v>
                </c:pt>
                <c:pt idx="115">
                  <c:v>2.269420527173727E-4</c:v>
                </c:pt>
                <c:pt idx="116">
                  <c:v>2.3049592458126045E-4</c:v>
                </c:pt>
                <c:pt idx="117">
                  <c:v>2.3411021226683431E-4</c:v>
                </c:pt>
                <c:pt idx="118">
                  <c:v>2.3778594284306292E-4</c:v>
                </c:pt>
                <c:pt idx="119">
                  <c:v>2.415241608390874E-4</c:v>
                </c:pt>
                <c:pt idx="120">
                  <c:v>2.4532592854104431E-4</c:v>
                </c:pt>
                <c:pt idx="121">
                  <c:v>2.4919232629393444E-4</c:v>
                </c:pt>
                <c:pt idx="122">
                  <c:v>2.5312445280862374E-4</c:v>
                </c:pt>
                <c:pt idx="123">
                  <c:v>2.5712342547406272E-4</c:v>
                </c:pt>
                <c:pt idx="124">
                  <c:v>2.6119038067481422E-4</c:v>
                </c:pt>
                <c:pt idx="125">
                  <c:v>2.6532647411397846E-4</c:v>
                </c:pt>
                <c:pt idx="126">
                  <c:v>2.6953288114160852E-4</c:v>
                </c:pt>
                <c:pt idx="127">
                  <c:v>2.7381079708870828E-4</c:v>
                </c:pt>
                <c:pt idx="128">
                  <c:v>2.7816143760690874E-4</c:v>
                </c:pt>
                <c:pt idx="129">
                  <c:v>2.8258603901391865E-4</c:v>
                </c:pt>
                <c:pt idx="130">
                  <c:v>2.8708585864484757E-4</c:v>
                </c:pt>
                <c:pt idx="131">
                  <c:v>2.9166217520950244E-4</c:v>
                </c:pt>
                <c:pt idx="132">
                  <c:v>2.9631628915575639E-4</c:v>
                </c:pt>
                <c:pt idx="133">
                  <c:v>3.0104952303909674E-4</c:v>
                </c:pt>
                <c:pt idx="134">
                  <c:v>3.0586322189845374E-4</c:v>
                </c:pt>
                <c:pt idx="135">
                  <c:v>3.1075875363841985E-4</c:v>
                </c:pt>
                <c:pt idx="136">
                  <c:v>3.1573750941796546E-4</c:v>
                </c:pt>
                <c:pt idx="137">
                  <c:v>3.2080090404576326E-4</c:v>
                </c:pt>
                <c:pt idx="138">
                  <c:v>3.2595037638223368E-4</c:v>
                </c:pt>
                <c:pt idx="139">
                  <c:v>3.3118738974842406E-4</c:v>
                </c:pt>
                <c:pt idx="140">
                  <c:v>3.3651343234183972E-4</c:v>
                </c:pt>
                <c:pt idx="141">
                  <c:v>3.4193001765934334E-4</c:v>
                </c:pt>
                <c:pt idx="142">
                  <c:v>3.4743868492724458E-4</c:v>
                </c:pt>
                <c:pt idx="143">
                  <c:v>3.5304099953870012E-4</c:v>
                </c:pt>
                <c:pt idx="144">
                  <c:v>3.5873855349855048E-4</c:v>
                </c:pt>
                <c:pt idx="145">
                  <c:v>3.6453296587571826E-4</c:v>
                </c:pt>
                <c:pt idx="146">
                  <c:v>3.7042588326329786E-4</c:v>
                </c:pt>
                <c:pt idx="147">
                  <c:v>3.7641898024646635E-4</c:v>
                </c:pt>
                <c:pt idx="148">
                  <c:v>3.825139598783487E-4</c:v>
                </c:pt>
                <c:pt idx="149">
                  <c:v>3.8871255416397311E-4</c:v>
                </c:pt>
                <c:pt idx="150">
                  <c:v>3.9501652455245306E-4</c:v>
                </c:pt>
                <c:pt idx="151">
                  <c:v>4.0142766243753711E-4</c:v>
                </c:pt>
                <c:pt idx="152">
                  <c:v>4.0794778966666764E-4</c:v>
                </c:pt>
                <c:pt idx="153">
                  <c:v>4.1457875905869337E-4</c:v>
                </c:pt>
                <c:pt idx="154">
                  <c:v>4.2132245493038358E-4</c:v>
                </c:pt>
                <c:pt idx="155">
                  <c:v>4.2818079363189253E-4</c:v>
                </c:pt>
                <c:pt idx="156">
                  <c:v>4.3515572409132716E-4</c:v>
                </c:pt>
                <c:pt idx="157">
                  <c:v>4.4224922836857213E-4</c:v>
                </c:pt>
                <c:pt idx="158">
                  <c:v>4.4946332221853028E-4</c:v>
                </c:pt>
                <c:pt idx="159">
                  <c:v>4.5680005566393775E-4</c:v>
                </c:pt>
                <c:pt idx="160">
                  <c:v>4.64261513577917E-4</c:v>
                </c:pt>
                <c:pt idx="161">
                  <c:v>4.7184981627643402E-4</c:v>
                </c:pt>
                <c:pt idx="162">
                  <c:v>4.7956712012082585E-4</c:v>
                </c:pt>
                <c:pt idx="163">
                  <c:v>4.8741561813057238E-4</c:v>
                </c:pt>
                <c:pt idx="164">
                  <c:v>4.9539754060648445E-4</c:v>
                </c:pt>
                <c:pt idx="165">
                  <c:v>5.0351515576448709E-4</c:v>
                </c:pt>
                <c:pt idx="166">
                  <c:v>5.1177077038017582E-4</c:v>
                </c:pt>
                <c:pt idx="167">
                  <c:v>5.2016673044433118E-4</c:v>
                </c:pt>
                <c:pt idx="168">
                  <c:v>5.2870542182957721E-4</c:v>
                </c:pt>
                <c:pt idx="169">
                  <c:v>5.373892709683724E-4</c:v>
                </c:pt>
                <c:pt idx="170">
                  <c:v>5.4622074554252728E-4</c:v>
                </c:pt>
                <c:pt idx="171">
                  <c:v>5.552023551844427E-4</c:v>
                </c:pt>
                <c:pt idx="172">
                  <c:v>5.6433665219027067E-4</c:v>
                </c:pt>
                <c:pt idx="173">
                  <c:v>5.7362623224519772E-4</c:v>
                </c:pt>
                <c:pt idx="174">
                  <c:v>5.8307373516105836E-4</c:v>
                </c:pt>
                <c:pt idx="175">
                  <c:v>5.9268184562648882E-4</c:v>
                </c:pt>
                <c:pt idx="176">
                  <c:v>6.0245329396983141E-4</c:v>
                </c:pt>
                <c:pt idx="177">
                  <c:v>6.12390856935011E-4</c:v>
                </c:pt>
                <c:pt idx="178">
                  <c:v>6.2249735847059876E-4</c:v>
                </c:pt>
                <c:pt idx="179">
                  <c:v>6.3277567053229128E-4</c:v>
                </c:pt>
                <c:pt idx="180">
                  <c:v>6.4322871389903269E-4</c:v>
                </c:pt>
                <c:pt idx="181">
                  <c:v>6.5385945900300858E-4</c:v>
                </c:pt>
                <c:pt idx="182">
                  <c:v>6.6467092677375216E-4</c:v>
                </c:pt>
                <c:pt idx="183">
                  <c:v>6.7566618949659832E-4</c:v>
                </c:pt>
                <c:pt idx="184">
                  <c:v>6.8684837168573286E-4</c:v>
                </c:pt>
                <c:pt idx="185">
                  <c:v>6.9822065097208282E-4</c:v>
                </c:pt>
                <c:pt idx="186">
                  <c:v>7.0978625900630058E-4</c:v>
                </c:pt>
                <c:pt idx="187">
                  <c:v>7.2154848237710009E-4</c:v>
                </c:pt>
                <c:pt idx="188">
                  <c:v>7.335106635452032E-4</c:v>
                </c:pt>
                <c:pt idx="189">
                  <c:v>7.4567620179316412E-4</c:v>
                </c:pt>
                <c:pt idx="190">
                  <c:v>7.5804855419134027E-4</c:v>
                </c:pt>
                <c:pt idx="191">
                  <c:v>7.7063123658028545E-4</c:v>
                </c:pt>
                <c:pt idx="192">
                  <c:v>7.834278245698428E-4</c:v>
                </c:pt>
                <c:pt idx="193">
                  <c:v>7.9644195455522246E-4</c:v>
                </c:pt>
                <c:pt idx="194">
                  <c:v>8.0967732475035353E-4</c:v>
                </c:pt>
                <c:pt idx="195">
                  <c:v>8.2313769623880201E-4</c:v>
                </c:pt>
                <c:pt idx="196">
                  <c:v>8.3682689404255411E-4</c:v>
                </c:pt>
                <c:pt idx="197">
                  <c:v>8.5074880820896993E-4</c:v>
                </c:pt>
                <c:pt idx="198">
                  <c:v>8.6490739491621479E-4</c:v>
                </c:pt>
                <c:pt idx="199">
                  <c:v>8.7930667759748295E-4</c:v>
                </c:pt>
                <c:pt idx="200">
                  <c:v>8.9395074808433256E-4</c:v>
                </c:pt>
                <c:pt idx="201">
                  <c:v>9.0884376776945869E-4</c:v>
                </c:pt>
                <c:pt idx="202">
                  <c:v>9.2398996878923195E-4</c:v>
                </c:pt>
                <c:pt idx="203">
                  <c:v>9.3939365522634124E-4</c:v>
                </c:pt>
                <c:pt idx="204">
                  <c:v>9.5505920433288131E-4</c:v>
                </c:pt>
                <c:pt idx="205">
                  <c:v>9.7099106777423277E-4</c:v>
                </c:pt>
                <c:pt idx="206">
                  <c:v>9.8719377289408698E-4</c:v>
                </c:pt>
                <c:pt idx="207">
                  <c:v>1.0036719240009788E-3</c:v>
                </c:pt>
                <c:pt idx="208">
                  <c:v>1.0204302036766881E-3</c:v>
                </c:pt>
                <c:pt idx="209">
                  <c:v>1.0374733741068843E-3</c:v>
                </c:pt>
                <c:pt idx="210">
                  <c:v>1.0548062784343937E-3</c:v>
                </c:pt>
                <c:pt idx="211">
                  <c:v>1.072433842135471E-3</c:v>
                </c:pt>
                <c:pt idx="212">
                  <c:v>1.0903610744194662E-3</c:v>
                </c:pt>
                <c:pt idx="213">
                  <c:v>1.1085930696522895E-3</c:v>
                </c:pt>
                <c:pt idx="214">
                  <c:v>1.1271350088040708E-3</c:v>
                </c:pt>
                <c:pt idx="215">
                  <c:v>1.1459921609214326E-3</c:v>
                </c:pt>
                <c:pt idx="216">
                  <c:v>1.1651698846247894E-3</c:v>
                </c:pt>
                <c:pt idx="217">
                  <c:v>1.1846736296311031E-3</c:v>
                </c:pt>
                <c:pt idx="218">
                  <c:v>1.2045089383025244E-3</c:v>
                </c:pt>
                <c:pt idx="219">
                  <c:v>1.2246814472213598E-3</c:v>
                </c:pt>
                <c:pt idx="220">
                  <c:v>1.2451968887918152E-3</c:v>
                </c:pt>
                <c:pt idx="221">
                  <c:v>1.2660610928689688E-3</c:v>
                </c:pt>
                <c:pt idx="222">
                  <c:v>1.2872799884154332E-3</c:v>
                </c:pt>
                <c:pt idx="223">
                  <c:v>1.3088596051861882E-3</c:v>
                </c:pt>
                <c:pt idx="224">
                  <c:v>1.3308060754420455E-3</c:v>
                </c:pt>
                <c:pt idx="225">
                  <c:v>1.3531256356922527E-3</c:v>
                </c:pt>
                <c:pt idx="226">
                  <c:v>1.3758246284667132E-3</c:v>
                </c:pt>
                <c:pt idx="227">
                  <c:v>1.39890950411834E-3</c:v>
                </c:pt>
                <c:pt idx="228">
                  <c:v>1.4223868226560443E-3</c:v>
                </c:pt>
                <c:pt idx="229">
                  <c:v>1.4462632556088895E-3</c:v>
                </c:pt>
                <c:pt idx="230">
                  <c:v>1.4705455879219327E-3</c:v>
                </c:pt>
                <c:pt idx="231">
                  <c:v>1.4952407198842983E-3</c:v>
                </c:pt>
                <c:pt idx="232">
                  <c:v>1.5203556690900238E-3</c:v>
                </c:pt>
                <c:pt idx="233">
                  <c:v>1.5458975724322462E-3</c:v>
                </c:pt>
                <c:pt idx="234">
                  <c:v>1.5718736881312864E-3</c:v>
                </c:pt>
                <c:pt idx="235">
                  <c:v>1.5982913977972105E-3</c:v>
                </c:pt>
                <c:pt idx="236">
                  <c:v>1.6251582085274557E-3</c:v>
                </c:pt>
                <c:pt idx="237">
                  <c:v>1.6524817550401148E-3</c:v>
                </c:pt>
                <c:pt idx="238">
                  <c:v>1.6802698018434888E-3</c:v>
                </c:pt>
                <c:pt idx="239">
                  <c:v>1.7085302454425209E-3</c:v>
                </c:pt>
                <c:pt idx="240">
                  <c:v>1.737271116582736E-3</c:v>
                </c:pt>
                <c:pt idx="241">
                  <c:v>1.7665005825323349E-3</c:v>
                </c:pt>
                <c:pt idx="242">
                  <c:v>1.7962269494030774E-3</c:v>
                </c:pt>
                <c:pt idx="243">
                  <c:v>1.8264586645106216E-3</c:v>
                </c:pt>
                <c:pt idx="244">
                  <c:v>1.8572043187749946E-3</c:v>
                </c:pt>
                <c:pt idx="245">
                  <c:v>1.8884726491618625E-3</c:v>
                </c:pt>
                <c:pt idx="246">
                  <c:v>1.9202725411653066E-3</c:v>
                </c:pt>
                <c:pt idx="247">
                  <c:v>1.9526130313328094E-3</c:v>
                </c:pt>
                <c:pt idx="248">
                  <c:v>1.9855033098331596E-3</c:v>
                </c:pt>
                <c:pt idx="249">
                  <c:v>2.0189527230680157E-3</c:v>
                </c:pt>
                <c:pt idx="250">
                  <c:v>2.0529707763278643E-3</c:v>
                </c:pt>
                <c:pt idx="251">
                  <c:v>2.0875671364931308E-3</c:v>
                </c:pt>
                <c:pt idx="252">
                  <c:v>2.1227516347812063E-3</c:v>
                </c:pt>
                <c:pt idx="253">
                  <c:v>2.158534269540179E-3</c:v>
                </c:pt>
                <c:pt idx="254">
                  <c:v>2.1949252090900546E-3</c:v>
                </c:pt>
                <c:pt idx="255">
                  <c:v>2.2319347946122771E-3</c:v>
                </c:pt>
                <c:pt idx="256">
                  <c:v>2.2695735430883789E-3</c:v>
                </c:pt>
                <c:pt idx="257">
                  <c:v>2.3078521502885737E-3</c:v>
                </c:pt>
                <c:pt idx="258">
                  <c:v>2.3467814938111725E-3</c:v>
                </c:pt>
                <c:pt idx="259">
                  <c:v>2.3863726361736553E-3</c:v>
                </c:pt>
                <c:pt idx="260">
                  <c:v>2.4266368279562993E-3</c:v>
                </c:pt>
                <c:pt idx="261">
                  <c:v>2.467585510999249E-3</c:v>
                </c:pt>
                <c:pt idx="262">
                  <c:v>2.5092303216539286E-3</c:v>
                </c:pt>
                <c:pt idx="263">
                  <c:v>2.5515830940897374E-3</c:v>
                </c:pt>
                <c:pt idx="264">
                  <c:v>2.5946558636569554E-3</c:v>
                </c:pt>
                <c:pt idx="265">
                  <c:v>2.6384608703068167E-3</c:v>
                </c:pt>
                <c:pt idx="266">
                  <c:v>2.683010562069725E-3</c:v>
                </c:pt>
                <c:pt idx="267">
                  <c:v>2.7283175985926022E-3</c:v>
                </c:pt>
                <c:pt idx="268">
                  <c:v>2.7743948547363701E-3</c:v>
                </c:pt>
                <c:pt idx="269">
                  <c:v>2.8212554242345806E-3</c:v>
                </c:pt>
                <c:pt idx="270">
                  <c:v>2.8689126234142611E-3</c:v>
                </c:pt>
                <c:pt idx="271">
                  <c:v>2.9173799949799959E-3</c:v>
                </c:pt>
                <c:pt idx="272">
                  <c:v>2.9666713118623477E-3</c:v>
                </c:pt>
                <c:pt idx="273">
                  <c:v>3.0168005811316997E-3</c:v>
                </c:pt>
                <c:pt idx="274">
                  <c:v>3.0677820479786317E-3</c:v>
                </c:pt>
                <c:pt idx="275">
                  <c:v>3.1196301997619604E-3</c:v>
                </c:pt>
                <c:pt idx="276">
                  <c:v>3.1723597701256061E-3</c:v>
                </c:pt>
                <c:pt idx="277">
                  <c:v>3.2259857431854331E-3</c:v>
                </c:pt>
                <c:pt idx="278">
                  <c:v>3.2805233577872786E-3</c:v>
                </c:pt>
                <c:pt idx="279">
                  <c:v>3.3359881118373547E-3</c:v>
                </c:pt>
                <c:pt idx="280">
                  <c:v>3.3923957667062821E-3</c:v>
                </c:pt>
                <c:pt idx="281">
                  <c:v>3.4497623517079812E-3</c:v>
                </c:pt>
                <c:pt idx="282">
                  <c:v>3.5081041686547097E-3</c:v>
                </c:pt>
                <c:pt idx="283">
                  <c:v>3.5674377964895329E-3</c:v>
                </c:pt>
                <c:pt idx="284">
                  <c:v>3.6277800959975464E-3</c:v>
                </c:pt>
                <c:pt idx="285">
                  <c:v>3.6891482145971983E-3</c:v>
                </c:pt>
                <c:pt idx="286">
                  <c:v>3.7515595912130419E-3</c:v>
                </c:pt>
                <c:pt idx="287">
                  <c:v>3.8150319612313558E-3</c:v>
                </c:pt>
                <c:pt idx="288">
                  <c:v>3.8795833615399814E-3</c:v>
                </c:pt>
                <c:pt idx="289">
                  <c:v>3.9452321356538535E-3</c:v>
                </c:pt>
                <c:pt idx="290">
                  <c:v>4.0119969389276616E-3</c:v>
                </c:pt>
                <c:pt idx="291">
                  <c:v>4.0798967438571247E-3</c:v>
                </c:pt>
                <c:pt idx="292">
                  <c:v>4.1392273790536033E-3</c:v>
                </c:pt>
                <c:pt idx="293">
                  <c:v>4.2011623772835373E-3</c:v>
                </c:pt>
                <c:pt idx="294">
                  <c:v>4.2627615952466526E-3</c:v>
                </c:pt>
                <c:pt idx="295">
                  <c:v>4.3240540089460487E-3</c:v>
                </c:pt>
                <c:pt idx="296">
                  <c:v>4.3850419002996275E-3</c:v>
                </c:pt>
                <c:pt idx="297">
                  <c:v>4.4592834695724145E-3</c:v>
                </c:pt>
                <c:pt idx="298">
                  <c:v>4.5347871455228379E-3</c:v>
                </c:pt>
                <c:pt idx="299">
                  <c:v>4.6115743839644195E-3</c:v>
                </c:pt>
                <c:pt idx="300">
                  <c:v>4.6896670054595059E-3</c:v>
                </c:pt>
                <c:pt idx="301">
                  <c:v>4.7690872015200107E-3</c:v>
                </c:pt>
                <c:pt idx="302">
                  <c:v>4.8498575409135431E-3</c:v>
                </c:pt>
                <c:pt idx="303">
                  <c:v>4.932000976076766E-3</c:v>
                </c:pt>
                <c:pt idx="304">
                  <c:v>5.0155408496377635E-3</c:v>
                </c:pt>
                <c:pt idx="305">
                  <c:v>5.1005009010492977E-3</c:v>
                </c:pt>
                <c:pt idx="306">
                  <c:v>5.1869052733348273E-3</c:v>
                </c:pt>
                <c:pt idx="307">
                  <c:v>5.274778519949213E-3</c:v>
                </c:pt>
                <c:pt idx="308">
                  <c:v>5.3641456117560415E-3</c:v>
                </c:pt>
                <c:pt idx="309">
                  <c:v>5.4550319441235848E-3</c:v>
                </c:pt>
                <c:pt idx="310">
                  <c:v>5.5474633441413819E-3</c:v>
                </c:pt>
                <c:pt idx="311">
                  <c:v>5.6414660779594769E-3</c:v>
                </c:pt>
                <c:pt idx="312">
                  <c:v>5.7354817613995438E-3</c:v>
                </c:pt>
                <c:pt idx="313">
                  <c:v>5.8272834300545683E-3</c:v>
                </c:pt>
                <c:pt idx="314">
                  <c:v>5.918622690661012E-3</c:v>
                </c:pt>
                <c:pt idx="315">
                  <c:v>6.0094883175457869E-3</c:v>
                </c:pt>
                <c:pt idx="316">
                  <c:v>6.0998841606922476E-3</c:v>
                </c:pt>
                <c:pt idx="317">
                  <c:v>6.1898138963580839E-3</c:v>
                </c:pt>
                <c:pt idx="318">
                  <c:v>6.2792811566692386E-3</c:v>
                </c:pt>
                <c:pt idx="319">
                  <c:v>6.3682895280379138E-3</c:v>
                </c:pt>
                <c:pt idx="320">
                  <c:v>6.4568425507502553E-3</c:v>
                </c:pt>
                <c:pt idx="321">
                  <c:v>6.5663047310807014E-3</c:v>
                </c:pt>
                <c:pt idx="322">
                  <c:v>6.6776277684767659E-3</c:v>
                </c:pt>
                <c:pt idx="323">
                  <c:v>6.7908432975085642E-3</c:v>
                </c:pt>
                <c:pt idx="324">
                  <c:v>6.9059834905339009E-3</c:v>
                </c:pt>
                <c:pt idx="325">
                  <c:v>7.0230810668406715E-3</c:v>
                </c:pt>
                <c:pt idx="326">
                  <c:v>7.1421693019446536E-3</c:v>
                </c:pt>
                <c:pt idx="327">
                  <c:v>7.2632820370454052E-3</c:v>
                </c:pt>
                <c:pt idx="328">
                  <c:v>7.3864536886428687E-3</c:v>
                </c:pt>
                <c:pt idx="329">
                  <c:v>7.5117192583174898E-3</c:v>
                </c:pt>
                <c:pt idx="330">
                  <c:v>7.6391143426765788E-3</c:v>
                </c:pt>
                <c:pt idx="331">
                  <c:v>7.7686751434697734E-3</c:v>
                </c:pt>
                <c:pt idx="332">
                  <c:v>7.9004384778764512E-3</c:v>
                </c:pt>
                <c:pt idx="333">
                  <c:v>8.0221152876740615E-3</c:v>
                </c:pt>
                <c:pt idx="334">
                  <c:v>8.1432390661053105E-3</c:v>
                </c:pt>
                <c:pt idx="335">
                  <c:v>8.2637408072169169E-3</c:v>
                </c:pt>
                <c:pt idx="336">
                  <c:v>8.3836253661079066E-3</c:v>
                </c:pt>
                <c:pt idx="337">
                  <c:v>8.5028969618451827E-3</c:v>
                </c:pt>
                <c:pt idx="338">
                  <c:v>8.6215597481355058E-3</c:v>
                </c:pt>
                <c:pt idx="339">
                  <c:v>8.7396178094044687E-3</c:v>
                </c:pt>
                <c:pt idx="340">
                  <c:v>8.8541217453343545E-3</c:v>
                </c:pt>
                <c:pt idx="341">
                  <c:v>8.9698836331405345E-3</c:v>
                </c:pt>
                <c:pt idx="342">
                  <c:v>9.0850191213082652E-3</c:v>
                </c:pt>
                <c:pt idx="343">
                  <c:v>9.199547568908905E-3</c:v>
                </c:pt>
                <c:pt idx="344">
                  <c:v>9.3134734761131256E-3</c:v>
                </c:pt>
                <c:pt idx="345">
                  <c:v>9.4714983821747416E-3</c:v>
                </c:pt>
                <c:pt idx="346">
                  <c:v>9.6322097116394029E-3</c:v>
                </c:pt>
                <c:pt idx="347">
                  <c:v>9.7956531337049669E-3</c:v>
                </c:pt>
                <c:pt idx="348">
                  <c:v>9.9618750939456414E-3</c:v>
                </c:pt>
                <c:pt idx="349">
                  <c:v>1.0130922827510413E-2</c:v>
                </c:pt>
                <c:pt idx="350">
                  <c:v>1.0302844372545781E-2</c:v>
                </c:pt>
                <c:pt idx="351">
                  <c:v>1.0477688583846755E-2</c:v>
                </c:pt>
                <c:pt idx="352">
                  <c:v>1.0655505146739843E-2</c:v>
                </c:pt>
                <c:pt idx="353">
                  <c:v>1.0836344591202108E-2</c:v>
                </c:pt>
                <c:pt idx="354">
                  <c:v>1.1020258306220238E-2</c:v>
                </c:pt>
                <c:pt idx="355">
                  <c:v>1.1207298554393678E-2</c:v>
                </c:pt>
                <c:pt idx="356">
                  <c:v>1.139751848678606E-2</c:v>
                </c:pt>
                <c:pt idx="357">
                  <c:v>1.1550152035866202E-2</c:v>
                </c:pt>
                <c:pt idx="358">
                  <c:v>1.1702221107592944E-2</c:v>
                </c:pt>
                <c:pt idx="359">
                  <c:v>1.1853453773919791E-2</c:v>
                </c:pt>
                <c:pt idx="360">
                  <c:v>1.2003857623203992E-2</c:v>
                </c:pt>
                <c:pt idx="361">
                  <c:v>1.2153438166311018E-2</c:v>
                </c:pt>
                <c:pt idx="362">
                  <c:v>1.2302200886449377E-2</c:v>
                </c:pt>
                <c:pt idx="363">
                  <c:v>1.2450151222786981E-2</c:v>
                </c:pt>
                <c:pt idx="364">
                  <c:v>1.2597294569162958E-2</c:v>
                </c:pt>
                <c:pt idx="365">
                  <c:v>1.2743636272798385E-2</c:v>
                </c:pt>
                <c:pt idx="366">
                  <c:v>1.2889181633110747E-2</c:v>
                </c:pt>
                <c:pt idx="367">
                  <c:v>1.3033935900627252E-2</c:v>
                </c:pt>
                <c:pt idx="368">
                  <c:v>1.3177904275993184E-2</c:v>
                </c:pt>
                <c:pt idx="369">
                  <c:v>1.3401624505652758E-2</c:v>
                </c:pt>
                <c:pt idx="370">
                  <c:v>1.3629147979216549E-2</c:v>
                </c:pt>
                <c:pt idx="371">
                  <c:v>1.3860539351830924E-2</c:v>
                </c:pt>
                <c:pt idx="372">
                  <c:v>1.4095864377779743E-2</c:v>
                </c:pt>
                <c:pt idx="373">
                  <c:v>1.4335189929169691E-2</c:v>
                </c:pt>
                <c:pt idx="374">
                  <c:v>1.4578584014933272E-2</c:v>
                </c:pt>
                <c:pt idx="375">
                  <c:v>1.4826115800154827E-2</c:v>
                </c:pt>
                <c:pt idx="376">
                  <c:v>1.507785562572515E-2</c:v>
                </c:pt>
                <c:pt idx="377">
                  <c:v>1.533387502833017E-2</c:v>
                </c:pt>
                <c:pt idx="378">
                  <c:v>1.5594246760779478E-2</c:v>
                </c:pt>
                <c:pt idx="379">
                  <c:v>1.5859044812680419E-2</c:v>
                </c:pt>
                <c:pt idx="380">
                  <c:v>1.612834443146368E-2</c:v>
                </c:pt>
                <c:pt idx="381">
                  <c:v>1.6309630382340852E-2</c:v>
                </c:pt>
                <c:pt idx="382">
                  <c:v>1.6490487072764477E-2</c:v>
                </c:pt>
                <c:pt idx="383">
                  <c:v>1.6670325724344608E-2</c:v>
                </c:pt>
                <c:pt idx="384">
                  <c:v>1.6849158564222349E-2</c:v>
                </c:pt>
                <c:pt idx="385">
                  <c:v>1.7026993687664645E-2</c:v>
                </c:pt>
                <c:pt idx="386">
                  <c:v>1.7203839157156325E-2</c:v>
                </c:pt>
                <c:pt idx="387">
                  <c:v>1.7379702970986927E-2</c:v>
                </c:pt>
                <c:pt idx="388">
                  <c:v>1.7554593060233832E-2</c:v>
                </c:pt>
                <c:pt idx="389">
                  <c:v>1.7728517285987434E-2</c:v>
                </c:pt>
                <c:pt idx="390">
                  <c:v>1.7901483436937458E-2</c:v>
                </c:pt>
                <c:pt idx="391">
                  <c:v>1.807349922726946E-2</c:v>
                </c:pt>
                <c:pt idx="392">
                  <c:v>1.8244572294834199E-2</c:v>
                </c:pt>
                <c:pt idx="393">
                  <c:v>1.8554425880814077E-2</c:v>
                </c:pt>
                <c:pt idx="394">
                  <c:v>1.8869546977755607E-2</c:v>
                </c:pt>
                <c:pt idx="395">
                  <c:v>1.9190025133345147E-2</c:v>
                </c:pt>
                <c:pt idx="396">
                  <c:v>1.9515951417579704E-2</c:v>
                </c:pt>
                <c:pt idx="397">
                  <c:v>1.9847418448646247E-2</c:v>
                </c:pt>
                <c:pt idx="398">
                  <c:v>2.0184520419240931E-2</c:v>
                </c:pt>
                <c:pt idx="399">
                  <c:v>2.0527353123335715E-2</c:v>
                </c:pt>
                <c:pt idx="400">
                  <c:v>2.0876013983400117E-2</c:v>
                </c:pt>
                <c:pt idx="401">
                  <c:v>2.1230602078085609E-2</c:v>
                </c:pt>
                <c:pt idx="402">
                  <c:v>2.159121817038076E-2</c:v>
                </c:pt>
                <c:pt idx="403">
                  <c:v>2.1957964736244926E-2</c:v>
                </c:pt>
                <c:pt idx="404">
                  <c:v>2.2330945993728781E-2</c:v>
                </c:pt>
                <c:pt idx="405">
                  <c:v>2.2545944623477126E-2</c:v>
                </c:pt>
                <c:pt idx="406">
                  <c:v>2.2760715444228995E-2</c:v>
                </c:pt>
                <c:pt idx="407">
                  <c:v>2.2974284597315736E-2</c:v>
                </c:pt>
                <c:pt idx="408">
                  <c:v>2.3186667556046793E-2</c:v>
                </c:pt>
                <c:pt idx="409">
                  <c:v>2.3397873545826529E-2</c:v>
                </c:pt>
                <c:pt idx="410">
                  <c:v>2.3607911712389896E-2</c:v>
                </c:pt>
                <c:pt idx="411">
                  <c:v>2.3816791084678261E-2</c:v>
                </c:pt>
                <c:pt idx="412">
                  <c:v>2.4024520575999648E-2</c:v>
                </c:pt>
                <c:pt idx="413">
                  <c:v>2.4231108985031637E-2</c:v>
                </c:pt>
                <c:pt idx="414">
                  <c:v>2.4436564996896643E-2</c:v>
                </c:pt>
                <c:pt idx="415">
                  <c:v>2.464089718430244E-2</c:v>
                </c:pt>
                <c:pt idx="416">
                  <c:v>2.4844114008742962E-2</c:v>
                </c:pt>
                <c:pt idx="417">
                  <c:v>2.5266159803859285E-2</c:v>
                </c:pt>
                <c:pt idx="418">
                  <c:v>2.5695380377492576E-2</c:v>
                </c:pt>
                <c:pt idx="419">
                  <c:v>2.6131897700877645E-2</c:v>
                </c:pt>
                <c:pt idx="420">
                  <c:v>2.6575835818760257E-2</c:v>
                </c:pt>
                <c:pt idx="421">
                  <c:v>2.7027320884646874E-2</c:v>
                </c:pt>
                <c:pt idx="422">
                  <c:v>2.7486481196653562E-2</c:v>
                </c:pt>
                <c:pt idx="423">
                  <c:v>2.7953447233964361E-2</c:v>
                </c:pt>
                <c:pt idx="424">
                  <c:v>2.8428351693909445E-2</c:v>
                </c:pt>
                <c:pt idx="425">
                  <c:v>2.89113295296736E-2</c:v>
                </c:pt>
                <c:pt idx="426">
                  <c:v>2.9402517988645734E-2</c:v>
                </c:pt>
                <c:pt idx="427">
                  <c:v>2.9902056651420404E-2</c:v>
                </c:pt>
                <c:pt idx="428">
                  <c:v>3.041008747146225E-2</c:v>
                </c:pt>
                <c:pt idx="429">
                  <c:v>3.0639466538423785E-2</c:v>
                </c:pt>
                <c:pt idx="430">
                  <c:v>3.0869177021573751E-2</c:v>
                </c:pt>
                <c:pt idx="431">
                  <c:v>3.1097658385055325E-2</c:v>
                </c:pt>
                <c:pt idx="432">
                  <c:v>3.1324931284038397E-2</c:v>
                </c:pt>
                <c:pt idx="433">
                  <c:v>3.1551007369407538E-2</c:v>
                </c:pt>
                <c:pt idx="434">
                  <c:v>3.1766965433543161E-2</c:v>
                </c:pt>
                <c:pt idx="435">
                  <c:v>3.1987230658334705E-2</c:v>
                </c:pt>
                <c:pt idx="436">
                  <c:v>3.2206289315594896E-2</c:v>
                </c:pt>
                <c:pt idx="437">
                  <c:v>3.2424184227972497E-2</c:v>
                </c:pt>
                <c:pt idx="438">
                  <c:v>3.2640926449138359E-2</c:v>
                </c:pt>
                <c:pt idx="439">
                  <c:v>3.2856527069975605E-2</c:v>
                </c:pt>
                <c:pt idx="440">
                  <c:v>3.3070997040004574E-2</c:v>
                </c:pt>
                <c:pt idx="441">
                  <c:v>3.3632899846652346E-2</c:v>
                </c:pt>
                <c:pt idx="442">
                  <c:v>3.4204355001013126E-2</c:v>
                </c:pt>
                <c:pt idx="443">
                  <c:v>3.4785524892998042E-2</c:v>
                </c:pt>
                <c:pt idx="444">
                  <c:v>3.5376574673146706E-2</c:v>
                </c:pt>
                <c:pt idx="445">
                  <c:v>3.5977672299557888E-2</c:v>
                </c:pt>
                <c:pt idx="446">
                  <c:v>3.6588988585618064E-2</c:v>
                </c:pt>
                <c:pt idx="447">
                  <c:v>3.7210697248541265E-2</c:v>
                </c:pt>
                <c:pt idx="448">
                  <c:v>3.7842974958734163E-2</c:v>
                </c:pt>
                <c:pt idx="449">
                  <c:v>3.8486001390000329E-2</c:v>
                </c:pt>
                <c:pt idx="450">
                  <c:v>3.9139959270598032E-2</c:v>
                </c:pt>
                <c:pt idx="451">
                  <c:v>3.9805034435165899E-2</c:v>
                </c:pt>
                <c:pt idx="452">
                  <c:v>4.0481415877531395E-2</c:v>
                </c:pt>
                <c:pt idx="453">
                  <c:v>4.0710625466911225E-2</c:v>
                </c:pt>
                <c:pt idx="454">
                  <c:v>4.0940953387935353E-2</c:v>
                </c:pt>
                <c:pt idx="455">
                  <c:v>4.1163109695656182E-2</c:v>
                </c:pt>
                <c:pt idx="456">
                  <c:v>4.1388381178002927E-2</c:v>
                </c:pt>
                <c:pt idx="457">
                  <c:v>4.1612513267363219E-2</c:v>
                </c:pt>
                <c:pt idx="458">
                  <c:v>4.183554078315771E-2</c:v>
                </c:pt>
                <c:pt idx="459">
                  <c:v>4.2057476746836624E-2</c:v>
                </c:pt>
                <c:pt idx="460">
                  <c:v>4.2278334168312032E-2</c:v>
                </c:pt>
                <c:pt idx="461">
                  <c:v>4.2498125927547432E-2</c:v>
                </c:pt>
                <c:pt idx="462">
                  <c:v>4.2716864768930704E-2</c:v>
                </c:pt>
                <c:pt idx="463">
                  <c:v>4.2934563296809995E-2</c:v>
                </c:pt>
                <c:pt idx="464">
                  <c:v>4.3151233972253095E-2</c:v>
                </c:pt>
                <c:pt idx="465">
                  <c:v>4.3884500806749077E-2</c:v>
                </c:pt>
                <c:pt idx="466">
                  <c:v>4.4630233177431491E-2</c:v>
                </c:pt>
                <c:pt idx="467">
                  <c:v>4.5388642998415531E-2</c:v>
                </c:pt>
                <c:pt idx="468">
                  <c:v>4.6159945786356286E-2</c:v>
                </c:pt>
                <c:pt idx="469">
                  <c:v>4.6944360721692044E-2</c:v>
                </c:pt>
                <c:pt idx="470">
                  <c:v>4.7742110710928487E-2</c:v>
                </c:pt>
                <c:pt idx="471">
                  <c:v>4.8553422449981967E-2</c:v>
                </c:pt>
                <c:pt idx="472">
                  <c:v>4.9378526488599334E-2</c:v>
                </c:pt>
                <c:pt idx="473">
                  <c:v>5.0217657295873228E-2</c:v>
                </c:pt>
                <c:pt idx="474">
                  <c:v>5.1071053326870765E-2</c:v>
                </c:pt>
                <c:pt idx="475">
                  <c:v>5.1938957090395255E-2</c:v>
                </c:pt>
                <c:pt idx="476">
                  <c:v>5.2821615217899673E-2</c:v>
                </c:pt>
                <c:pt idx="477">
                  <c:v>5.302059602563667E-2</c:v>
                </c:pt>
                <c:pt idx="478">
                  <c:v>5.3221983370459115E-2</c:v>
                </c:pt>
                <c:pt idx="479">
                  <c:v>5.3422518320537522E-2</c:v>
                </c:pt>
                <c:pt idx="480">
                  <c:v>5.3622224889105355E-2</c:v>
                </c:pt>
                <c:pt idx="481">
                  <c:v>5.3821112222534474E-2</c:v>
                </c:pt>
                <c:pt idx="482">
                  <c:v>5.4019189422963791E-2</c:v>
                </c:pt>
                <c:pt idx="483">
                  <c:v>5.4216465483259202E-2</c:v>
                </c:pt>
                <c:pt idx="484">
                  <c:v>5.4412949288630906E-2</c:v>
                </c:pt>
                <c:pt idx="485">
                  <c:v>5.460864961800202E-2</c:v>
                </c:pt>
                <c:pt idx="486">
                  <c:v>5.4803575145419711E-2</c:v>
                </c:pt>
                <c:pt idx="487">
                  <c:v>5.4997734441501779E-2</c:v>
                </c:pt>
                <c:pt idx="488">
                  <c:v>5.5191135974912965E-2</c:v>
                </c:pt>
                <c:pt idx="489">
                  <c:v>5.6129081143454176E-2</c:v>
                </c:pt>
                <c:pt idx="490">
                  <c:v>5.7082971379860604E-2</c:v>
                </c:pt>
                <c:pt idx="491">
                  <c:v>5.8053077750285925E-2</c:v>
                </c:pt>
                <c:pt idx="492">
                  <c:v>5.9039675929008481E-2</c:v>
                </c:pt>
                <c:pt idx="493">
                  <c:v>6.0043046276769312E-2</c:v>
                </c:pt>
                <c:pt idx="494">
                  <c:v>6.1063473920442091E-2</c:v>
                </c:pt>
                <c:pt idx="495">
                  <c:v>6.2101248834057293E-2</c:v>
                </c:pt>
                <c:pt idx="496">
                  <c:v>6.3156665921203961E-2</c:v>
                </c:pt>
                <c:pt idx="497">
                  <c:v>6.4230025098832133E-2</c:v>
                </c:pt>
                <c:pt idx="498">
                  <c:v>6.5321631382479983E-2</c:v>
                </c:pt>
                <c:pt idx="499">
                  <c:v>6.6431794972949806E-2</c:v>
                </c:pt>
                <c:pt idx="500">
                  <c:v>6.7560831344457672E-2</c:v>
                </c:pt>
                <c:pt idx="501">
                  <c:v>6.7726203257664902E-2</c:v>
                </c:pt>
                <c:pt idx="502">
                  <c:v>6.7895173020165928E-2</c:v>
                </c:pt>
                <c:pt idx="503">
                  <c:v>6.8063605198059318E-2</c:v>
                </c:pt>
                <c:pt idx="504">
                  <c:v>6.8231522094124461E-2</c:v>
                </c:pt>
                <c:pt idx="505">
                  <c:v>6.8398931226434159E-2</c:v>
                </c:pt>
                <c:pt idx="506">
                  <c:v>6.8565840073949086E-2</c:v>
                </c:pt>
                <c:pt idx="507">
                  <c:v>6.8732256024234023E-2</c:v>
                </c:pt>
                <c:pt idx="508">
                  <c:v>6.8898186373661296E-2</c:v>
                </c:pt>
                <c:pt idx="509">
                  <c:v>6.9063648770059313E-2</c:v>
                </c:pt>
                <c:pt idx="510">
                  <c:v>6.9228649961173658E-2</c:v>
                </c:pt>
                <c:pt idx="511">
                  <c:v>6.9393200365046662E-2</c:v>
                </c:pt>
                <c:pt idx="512">
                  <c:v>6.9557310253887575E-2</c:v>
                </c:pt>
                <c:pt idx="513">
                  <c:v>7.073948038517136E-2</c:v>
                </c:pt>
                <c:pt idx="514">
                  <c:v>7.1941747408686973E-2</c:v>
                </c:pt>
                <c:pt idx="515">
                  <c:v>7.3164452971602359E-2</c:v>
                </c:pt>
                <c:pt idx="516">
                  <c:v>7.4407944529087264E-2</c:v>
                </c:pt>
                <c:pt idx="517">
                  <c:v>7.567257544304945E-2</c:v>
                </c:pt>
                <c:pt idx="518">
                  <c:v>7.6958705082548998E-2</c:v>
                </c:pt>
                <c:pt idx="519">
                  <c:v>7.8266698925920003E-2</c:v>
                </c:pt>
                <c:pt idx="520">
                  <c:v>7.959692866462835E-2</c:v>
                </c:pt>
                <c:pt idx="521">
                  <c:v>8.0949772308894691E-2</c:v>
                </c:pt>
                <c:pt idx="522">
                  <c:v>8.2325614295113619E-2</c:v>
                </c:pt>
                <c:pt idx="523">
                  <c:v>8.3724845595098268E-2</c:v>
                </c:pt>
                <c:pt idx="524">
                  <c:v>8.5147863827182591E-2</c:v>
                </c:pt>
                <c:pt idx="525">
                  <c:v>8.5245872362324962E-2</c:v>
                </c:pt>
                <c:pt idx="526">
                  <c:v>8.5349098782033853E-2</c:v>
                </c:pt>
                <c:pt idx="527">
                  <c:v>8.5452196057080654E-2</c:v>
                </c:pt>
                <c:pt idx="528">
                  <c:v>8.5555178750142499E-2</c:v>
                </c:pt>
                <c:pt idx="529">
                  <c:v>8.565805194457192E-2</c:v>
                </c:pt>
                <c:pt idx="530">
                  <c:v>8.5760820624468687E-2</c:v>
                </c:pt>
                <c:pt idx="531">
                  <c:v>8.5863489656475375E-2</c:v>
                </c:pt>
                <c:pt idx="532">
                  <c:v>8.5966063788998875E-2</c:v>
                </c:pt>
                <c:pt idx="533">
                  <c:v>8.6068547652077221E-2</c:v>
                </c:pt>
                <c:pt idx="534">
                  <c:v>8.6170945757771858E-2</c:v>
                </c:pt>
                <c:pt idx="535">
                  <c:v>8.6273262500979553E-2</c:v>
                </c:pt>
                <c:pt idx="536">
                  <c:v>8.6375502160585052E-2</c:v>
                </c:pt>
                <c:pt idx="537">
                  <c:v>8.7843581554282693E-2</c:v>
                </c:pt>
                <c:pt idx="538">
                  <c:v>8.9336618297673184E-2</c:v>
                </c:pt>
                <c:pt idx="539">
                  <c:v>9.0855036665701341E-2</c:v>
                </c:pt>
                <c:pt idx="540">
                  <c:v>9.2399268145985952E-2</c:v>
                </c:pt>
                <c:pt idx="541">
                  <c:v>9.3969751561435416E-2</c:v>
                </c:pt>
                <c:pt idx="542">
                  <c:v>9.5566933194947482E-2</c:v>
                </c:pt>
                <c:pt idx="543">
                  <c:v>9.7191266916229313E-2</c:v>
                </c:pt>
                <c:pt idx="544">
                  <c:v>9.8843214310772892E-2</c:v>
                </c:pt>
                <c:pt idx="545">
                  <c:v>0.10052324481102372</c:v>
                </c:pt>
                <c:pt idx="546">
                  <c:v>0.10223183582977882</c:v>
                </c:pt>
                <c:pt idx="547">
                  <c:v>0.10396947289585275</c:v>
                </c:pt>
                <c:pt idx="548">
                  <c:v>0.10573664979204994</c:v>
                </c:pt>
                <c:pt idx="549">
                  <c:v>0.10580860773222456</c:v>
                </c:pt>
                <c:pt idx="550">
                  <c:v>0.10588686903805665</c:v>
                </c:pt>
                <c:pt idx="551">
                  <c:v>0.10596516667400108</c:v>
                </c:pt>
                <c:pt idx="552">
                  <c:v>0.10604350823826261</c:v>
                </c:pt>
                <c:pt idx="553">
                  <c:v>0.10612189637219871</c:v>
                </c:pt>
                <c:pt idx="554">
                  <c:v>0.10618300093808532</c:v>
                </c:pt>
                <c:pt idx="555">
                  <c:v>0.10625359255311041</c:v>
                </c:pt>
                <c:pt idx="556">
                  <c:v>0.10632405414566359</c:v>
                </c:pt>
                <c:pt idx="557">
                  <c:v>0.10639439610900706</c:v>
                </c:pt>
                <c:pt idx="558">
                  <c:v>0.10646462151136703</c:v>
                </c:pt>
                <c:pt idx="559">
                  <c:v>0.10653473328571685</c:v>
                </c:pt>
                <c:pt idx="560">
                  <c:v>0.1066047342256853</c:v>
                </c:pt>
                <c:pt idx="561">
                  <c:v>0.10841671056448965</c:v>
                </c:pt>
                <c:pt idx="562">
                  <c:v>0.11025949050105363</c:v>
                </c:pt>
                <c:pt idx="563">
                  <c:v>0.11213359769653926</c:v>
                </c:pt>
                <c:pt idx="564">
                  <c:v>0.11403956471434812</c:v>
                </c:pt>
                <c:pt idx="565">
                  <c:v>0.11597793317145971</c:v>
                </c:pt>
                <c:pt idx="566">
                  <c:v>0.11794925389234219</c:v>
                </c:pt>
                <c:pt idx="567">
                  <c:v>0.11995408706547972</c:v>
                </c:pt>
                <c:pt idx="568">
                  <c:v>0.12199300240256054</c:v>
                </c:pt>
                <c:pt idx="569">
                  <c:v>0.12406657930037179</c:v>
                </c:pt>
                <c:pt idx="570">
                  <c:v>0.12617540700544583</c:v>
                </c:pt>
                <c:pt idx="571">
                  <c:v>0.12832008478150606</c:v>
                </c:pt>
                <c:pt idx="572">
                  <c:v>0.13050122207975939</c:v>
                </c:pt>
                <c:pt idx="573">
                  <c:v>0.13057763795460833</c:v>
                </c:pt>
                <c:pt idx="574">
                  <c:v>0.13066107460466014</c:v>
                </c:pt>
                <c:pt idx="575">
                  <c:v>0.13074443078441833</c:v>
                </c:pt>
                <c:pt idx="576">
                  <c:v>0.13082771303919494</c:v>
                </c:pt>
                <c:pt idx="577">
                  <c:v>0.13091092328133735</c:v>
                </c:pt>
                <c:pt idx="578">
                  <c:v>0.13099406327539392</c:v>
                </c:pt>
                <c:pt idx="579">
                  <c:v>0.13107713464002224</c:v>
                </c:pt>
                <c:pt idx="580">
                  <c:v>0.13116013885290734</c:v>
                </c:pt>
                <c:pt idx="581">
                  <c:v>0.13124307725576112</c:v>
                </c:pt>
                <c:pt idx="582">
                  <c:v>0.13132595105936101</c:v>
                </c:pt>
                <c:pt idx="583">
                  <c:v>0.13140876134859131</c:v>
                </c:pt>
                <c:pt idx="584">
                  <c:v>0.13148556683019724</c:v>
                </c:pt>
                <c:pt idx="585">
                  <c:v>0.13372051732327828</c:v>
                </c:pt>
                <c:pt idx="586">
                  <c:v>0.13599346197474169</c:v>
                </c:pt>
                <c:pt idx="587">
                  <c:v>0.13830504668527999</c:v>
                </c:pt>
                <c:pt idx="588">
                  <c:v>0.14065592833589743</c:v>
                </c:pt>
                <c:pt idx="589">
                  <c:v>0.14304677497457541</c:v>
                </c:pt>
                <c:pt idx="590">
                  <c:v>0.14547826600611088</c:v>
                </c:pt>
                <c:pt idx="591">
                  <c:v>0.14795109238518248</c:v>
                </c:pt>
                <c:pt idx="592">
                  <c:v>0.15046595681269825</c:v>
                </c:pt>
                <c:pt idx="593">
                  <c:v>0.15302357393548183</c:v>
                </c:pt>
                <c:pt idx="594">
                  <c:v>0.15562467054935272</c:v>
                </c:pt>
                <c:pt idx="595">
                  <c:v>0.15826998580565937</c:v>
                </c:pt>
                <c:pt idx="596">
                  <c:v>0.16096027142132327</c:v>
                </c:pt>
                <c:pt idx="597">
                  <c:v>0.1610824342531107</c:v>
                </c:pt>
                <c:pt idx="598">
                  <c:v>0.16121369330250226</c:v>
                </c:pt>
                <c:pt idx="599">
                  <c:v>0.1613358568056707</c:v>
                </c:pt>
                <c:pt idx="600">
                  <c:v>0.1614631949422195</c:v>
                </c:pt>
                <c:pt idx="601">
                  <c:v>0.16159055290552551</c:v>
                </c:pt>
                <c:pt idx="602">
                  <c:v>0.16171793822502936</c:v>
                </c:pt>
                <c:pt idx="603">
                  <c:v>0.16184535212604637</c:v>
                </c:pt>
                <c:pt idx="604">
                  <c:v>0.1619727956565111</c:v>
                </c:pt>
                <c:pt idx="605">
                  <c:v>0.16210026968499422</c:v>
                </c:pt>
                <c:pt idx="606">
                  <c:v>0.16222777490681461</c:v>
                </c:pt>
                <c:pt idx="607">
                  <c:v>0.16235531185059732</c:v>
                </c:pt>
                <c:pt idx="608">
                  <c:v>0.16248288088508797</c:v>
                </c:pt>
                <c:pt idx="609">
                  <c:v>0.16524478571710219</c:v>
                </c:pt>
                <c:pt idx="610">
                  <c:v>0.16805364293126063</c:v>
                </c:pt>
                <c:pt idx="611">
                  <c:v>0.17091025071805976</c:v>
                </c:pt>
                <c:pt idx="612">
                  <c:v>0.1738154208372345</c:v>
                </c:pt>
                <c:pt idx="613">
                  <c:v>0.17676997884843512</c:v>
                </c:pt>
                <c:pt idx="614">
                  <c:v>0.1797747643458262</c:v>
                </c:pt>
                <c:pt idx="615">
                  <c:v>0.18283063119667298</c:v>
                </c:pt>
                <c:pt idx="616">
                  <c:v>0.18593844778398411</c:v>
                </c:pt>
                <c:pt idx="617">
                  <c:v>0.18909909725327956</c:v>
                </c:pt>
                <c:pt idx="618">
                  <c:v>0.19231347776355295</c:v>
                </c:pt>
                <c:pt idx="619">
                  <c:v>0.19558250274250105</c:v>
                </c:pt>
                <c:pt idx="620">
                  <c:v>0.1989071011460912</c:v>
                </c:pt>
                <c:pt idx="621">
                  <c:v>0.19912231222400906</c:v>
                </c:pt>
                <c:pt idx="622">
                  <c:v>0.19934817607925029</c:v>
                </c:pt>
                <c:pt idx="623">
                  <c:v>0.19957424354217776</c:v>
                </c:pt>
                <c:pt idx="624">
                  <c:v>0.19980052928121581</c:v>
                </c:pt>
                <c:pt idx="625">
                  <c:v>0.20002703273443864</c:v>
                </c:pt>
                <c:pt idx="626">
                  <c:v>0.20025375317113081</c:v>
                </c:pt>
                <c:pt idx="627">
                  <c:v>0.20048068968024907</c:v>
                </c:pt>
                <c:pt idx="628">
                  <c:v>0.20070784118039489</c:v>
                </c:pt>
                <c:pt idx="629">
                  <c:v>0.200928160213344</c:v>
                </c:pt>
                <c:pt idx="630">
                  <c:v>0.20115269819889131</c:v>
                </c:pt>
                <c:pt idx="631">
                  <c:v>0.20137743998644969</c:v>
                </c:pt>
                <c:pt idx="632">
                  <c:v>0.20160239162382734</c:v>
                </c:pt>
                <c:pt idx="633">
                  <c:v>0.20502932813840008</c:v>
                </c:pt>
                <c:pt idx="634">
                  <c:v>0.20851452257372063</c:v>
                </c:pt>
                <c:pt idx="635">
                  <c:v>0.21205896531444154</c:v>
                </c:pt>
                <c:pt idx="636">
                  <c:v>0.21566366358175473</c:v>
                </c:pt>
                <c:pt idx="637">
                  <c:v>0.21932964171961222</c:v>
                </c:pt>
                <c:pt idx="638">
                  <c:v>0.22305794148581343</c:v>
                </c:pt>
                <c:pt idx="639">
                  <c:v>0.22684962234803988</c:v>
                </c:pt>
                <c:pt idx="640">
                  <c:v>0.23070576178492425</c:v>
                </c:pt>
                <c:pt idx="641">
                  <c:v>0.23462745559223563</c:v>
                </c:pt>
                <c:pt idx="642">
                  <c:v>0.23861581819427138</c:v>
                </c:pt>
                <c:pt idx="643">
                  <c:v>0.2426719829605416</c:v>
                </c:pt>
                <c:pt idx="644">
                  <c:v>0.2467971025278386</c:v>
                </c:pt>
                <c:pt idx="645">
                  <c:v>0.24712251065998606</c:v>
                </c:pt>
                <c:pt idx="646">
                  <c:v>0.24746109964869764</c:v>
                </c:pt>
                <c:pt idx="647">
                  <c:v>0.24780000369795518</c:v>
                </c:pt>
                <c:pt idx="648">
                  <c:v>0.24813924593558864</c:v>
                </c:pt>
                <c:pt idx="649">
                  <c:v>0.24847882437403429</c:v>
                </c:pt>
                <c:pt idx="650">
                  <c:v>0.24881873686468398</c:v>
                </c:pt>
                <c:pt idx="651">
                  <c:v>0.24915898106006801</c:v>
                </c:pt>
                <c:pt idx="652">
                  <c:v>0.24949955442476512</c:v>
                </c:pt>
                <c:pt idx="653">
                  <c:v>0.24984045424637907</c:v>
                </c:pt>
                <c:pt idx="654">
                  <c:v>0.25018167764649835</c:v>
                </c:pt>
                <c:pt idx="655">
                  <c:v>0.25052322159152252</c:v>
                </c:pt>
                <c:pt idx="656">
                  <c:v>0.25086508290327753</c:v>
                </c:pt>
                <c:pt idx="657">
                  <c:v>0.25512948516960093</c:v>
                </c:pt>
                <c:pt idx="658">
                  <c:v>0.2594663822744519</c:v>
                </c:pt>
                <c:pt idx="659">
                  <c:v>0.26387700663008523</c:v>
                </c:pt>
                <c:pt idx="660">
                  <c:v>0.26836261159976438</c:v>
                </c:pt>
                <c:pt idx="661">
                  <c:v>0.27292447185392815</c:v>
                </c:pt>
                <c:pt idx="662">
                  <c:v>0.27756388373241248</c:v>
                </c:pt>
                <c:pt idx="663">
                  <c:v>0.2822821656128312</c:v>
                </c:pt>
                <c:pt idx="664">
                  <c:v>0.28708065828521701</c:v>
                </c:pt>
                <c:pt idx="665">
                  <c:v>0.29196072533303341</c:v>
                </c:pt>
                <c:pt idx="666">
                  <c:v>0.29692375352066269</c:v>
                </c:pt>
                <c:pt idx="667">
                  <c:v>0.30197115318748158</c:v>
                </c:pt>
                <c:pt idx="668">
                  <c:v>0.3071043586486365</c:v>
                </c:pt>
                <c:pt idx="669">
                  <c:v>0.30755009812036366</c:v>
                </c:pt>
                <c:pt idx="670">
                  <c:v>0.30801211435038306</c:v>
                </c:pt>
                <c:pt idx="671">
                  <c:v>0.30847444346754199</c:v>
                </c:pt>
                <c:pt idx="672">
                  <c:v>0.30893711833255683</c:v>
                </c:pt>
                <c:pt idx="673">
                  <c:v>0.30940013387031645</c:v>
                </c:pt>
                <c:pt idx="674">
                  <c:v>0.30985198835508648</c:v>
                </c:pt>
                <c:pt idx="675">
                  <c:v>0.31031088505419607</c:v>
                </c:pt>
                <c:pt idx="676">
                  <c:v>0.3107700916325446</c:v>
                </c:pt>
                <c:pt idx="677">
                  <c:v>0.31122962058732323</c:v>
                </c:pt>
                <c:pt idx="678">
                  <c:v>0.31168946829091232</c:v>
                </c:pt>
                <c:pt idx="679">
                  <c:v>0.31214963102761611</c:v>
                </c:pt>
                <c:pt idx="680">
                  <c:v>0.31261010496409425</c:v>
                </c:pt>
                <c:pt idx="681">
                  <c:v>0.31792417260545147</c:v>
                </c:pt>
                <c:pt idx="682">
                  <c:v>0.32332857939671178</c:v>
                </c:pt>
                <c:pt idx="683">
                  <c:v>0.32882486110342363</c:v>
                </c:pt>
                <c:pt idx="684">
                  <c:v>0.3344145795991495</c:v>
                </c:pt>
                <c:pt idx="685">
                  <c:v>0.3400993233093027</c:v>
                </c:pt>
                <c:pt idx="686">
                  <c:v>0.34588070766252843</c:v>
                </c:pt>
                <c:pt idx="687">
                  <c:v>0.35176037554975936</c:v>
                </c:pt>
                <c:pt idx="688">
                  <c:v>0.35773999779107274</c:v>
                </c:pt>
                <c:pt idx="689">
                  <c:v>0.36382127361048877</c:v>
                </c:pt>
                <c:pt idx="690">
                  <c:v>0.37000593111883473</c:v>
                </c:pt>
                <c:pt idx="691">
                  <c:v>0.37629572780482273</c:v>
                </c:pt>
                <c:pt idx="692">
                  <c:v>0.38269245103447236</c:v>
                </c:pt>
                <c:pt idx="693">
                  <c:v>0.3832072396615156</c:v>
                </c:pt>
                <c:pt idx="694">
                  <c:v>0.38374167379835106</c:v>
                </c:pt>
                <c:pt idx="695">
                  <c:v>0.38427632873323592</c:v>
                </c:pt>
                <c:pt idx="696">
                  <c:v>0.38481124117713394</c:v>
                </c:pt>
                <c:pt idx="697">
                  <c:v>0.38534640527083597</c:v>
                </c:pt>
                <c:pt idx="698">
                  <c:v>0.38588181521430615</c:v>
                </c:pt>
                <c:pt idx="699">
                  <c:v>0.38641746518194159</c:v>
                </c:pt>
                <c:pt idx="700">
                  <c:v>0.38695334933067849</c:v>
                </c:pt>
                <c:pt idx="701">
                  <c:v>0.3874894618076154</c:v>
                </c:pt>
                <c:pt idx="702">
                  <c:v>0.38802579407220861</c:v>
                </c:pt>
                <c:pt idx="703">
                  <c:v>0.38856233864595036</c:v>
                </c:pt>
                <c:pt idx="704">
                  <c:v>0.38907172242510862</c:v>
                </c:pt>
                <c:pt idx="705">
                  <c:v>0.39568563756330322</c:v>
                </c:pt>
                <c:pt idx="706">
                  <c:v>0.40241198925884725</c:v>
                </c:pt>
                <c:pt idx="707">
                  <c:v>0.40925268893321531</c:v>
                </c:pt>
                <c:pt idx="708">
                  <c:v>0.4162096805020476</c:v>
                </c:pt>
                <c:pt idx="709">
                  <c:v>0.4232849409275502</c:v>
                </c:pt>
                <c:pt idx="710">
                  <c:v>0.43048048078028628</c:v>
                </c:pt>
                <c:pt idx="711">
                  <c:v>0.43779834481051882</c:v>
                </c:pt>
                <c:pt idx="712">
                  <c:v>0.44524061252926517</c:v>
                </c:pt>
                <c:pt idx="713">
                  <c:v>0.45280939879923049</c:v>
                </c:pt>
                <c:pt idx="714">
                  <c:v>0.4605068544357851</c:v>
                </c:pt>
                <c:pt idx="715">
                  <c:v>0.46833516681816106</c:v>
                </c:pt>
                <c:pt idx="716">
                  <c:v>0.47629656051103758</c:v>
                </c:pt>
                <c:pt idx="717">
                  <c:v>0.47683603134894731</c:v>
                </c:pt>
                <c:pt idx="718">
                  <c:v>0.47739959580311686</c:v>
                </c:pt>
                <c:pt idx="719">
                  <c:v>0.47796319264773784</c:v>
                </c:pt>
              </c:numCache>
            </c:numRef>
          </c:yVal>
          <c:smooth val="1"/>
        </c:ser>
        <c:ser>
          <c:idx val="3"/>
          <c:order val="3"/>
          <c:tx>
            <c:v>0.7STc</c:v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Modelled!$M$2:$M$721</c:f>
              <c:numCache>
                <c:formatCode>General</c:formatCode>
                <c:ptCount val="720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15.041666666666668</c:v>
                </c:pt>
                <c:pt idx="361">
                  <c:v>15.083333333333334</c:v>
                </c:pt>
                <c:pt idx="362">
                  <c:v>15.125</c:v>
                </c:pt>
                <c:pt idx="363">
                  <c:v>15.166666666666668</c:v>
                </c:pt>
                <c:pt idx="364">
                  <c:v>15.208333333333334</c:v>
                </c:pt>
                <c:pt idx="365">
                  <c:v>15.25</c:v>
                </c:pt>
                <c:pt idx="366">
                  <c:v>15.291666666666668</c:v>
                </c:pt>
                <c:pt idx="367">
                  <c:v>15.333333333333334</c:v>
                </c:pt>
                <c:pt idx="368">
                  <c:v>15.375</c:v>
                </c:pt>
                <c:pt idx="369">
                  <c:v>15.416666666666668</c:v>
                </c:pt>
                <c:pt idx="370">
                  <c:v>15.458333333333334</c:v>
                </c:pt>
                <c:pt idx="371">
                  <c:v>15.5</c:v>
                </c:pt>
                <c:pt idx="372">
                  <c:v>15.541666666666668</c:v>
                </c:pt>
                <c:pt idx="373">
                  <c:v>15.583333333333334</c:v>
                </c:pt>
                <c:pt idx="374">
                  <c:v>15.625</c:v>
                </c:pt>
                <c:pt idx="375">
                  <c:v>15.666666666666668</c:v>
                </c:pt>
                <c:pt idx="376">
                  <c:v>15.708333333333334</c:v>
                </c:pt>
                <c:pt idx="377">
                  <c:v>15.75</c:v>
                </c:pt>
                <c:pt idx="378">
                  <c:v>15.791666666666668</c:v>
                </c:pt>
                <c:pt idx="379">
                  <c:v>15.833333333333334</c:v>
                </c:pt>
                <c:pt idx="380">
                  <c:v>15.875</c:v>
                </c:pt>
                <c:pt idx="381">
                  <c:v>15.916666666666668</c:v>
                </c:pt>
                <c:pt idx="382">
                  <c:v>15.958333333333334</c:v>
                </c:pt>
                <c:pt idx="383">
                  <c:v>16</c:v>
                </c:pt>
                <c:pt idx="384">
                  <c:v>16.041666666666668</c:v>
                </c:pt>
                <c:pt idx="385">
                  <c:v>16.083333333333336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16.208333333333336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16.333333333333336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16.458333333333336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16.583333333333336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16.708333333333336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16.833333333333336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16.958333333333336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17.083333333333336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17.208333333333336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17.333333333333336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17.458333333333336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17.583333333333336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17.708333333333336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17.833333333333336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17.958333333333336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18.083333333333336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18.208333333333336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18.333333333333336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18.458333333333336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26.083333333333332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26.208333333333332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26.333333333333332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26.458333333333332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26.583333333333332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26.708333333333332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26.833333333333332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26.958333333333332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27.083333333333332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27.208333333333332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27.333333333333332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27.458333333333332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27.583333333333332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27.708333333333332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27.833333333333332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27.958333333333332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28.083333333333332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28.208333333333332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28.333333333333332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28.458333333333332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28.583333333333332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28.708333333333332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28.833333333333332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28.958333333333332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29.083333333333332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29.208333333333332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29.333333333333332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29.458333333333332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29.583333333333332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29.708333333333332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29.833333333333332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29.958333333333332</c:v>
                </c:pt>
                <c:pt idx="719">
                  <c:v>30</c:v>
                </c:pt>
              </c:numCache>
            </c:numRef>
          </c:xVal>
          <c:yVal>
            <c:numRef>
              <c:f>Modelled!$N$2:$N$721</c:f>
              <c:numCache>
                <c:formatCode>General</c:formatCode>
                <c:ptCount val="7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1.355932148172513E-4</c:v>
                </c:pt>
                <c:pt idx="73">
                  <c:v>1.3759415643683698E-4</c:v>
                </c:pt>
                <c:pt idx="74">
                  <c:v>1.3774074110254144E-4</c:v>
                </c:pt>
                <c:pt idx="75">
                  <c:v>1.376024440906676E-4</c:v>
                </c:pt>
                <c:pt idx="76">
                  <c:v>1.3746414707879373E-4</c:v>
                </c:pt>
                <c:pt idx="77">
                  <c:v>1.3732585006691987E-4</c:v>
                </c:pt>
                <c:pt idx="78">
                  <c:v>1.3718755305504603E-4</c:v>
                </c:pt>
                <c:pt idx="79">
                  <c:v>1.3704925604317221E-4</c:v>
                </c:pt>
                <c:pt idx="80">
                  <c:v>1.3691095903129835E-4</c:v>
                </c:pt>
                <c:pt idx="81">
                  <c:v>1.3893430230252281E-4</c:v>
                </c:pt>
                <c:pt idx="82">
                  <c:v>1.4099204240935814E-4</c:v>
                </c:pt>
                <c:pt idx="83">
                  <c:v>1.4308476409800961E-4</c:v>
                </c:pt>
                <c:pt idx="84">
                  <c:v>1.4521306205536819E-4</c:v>
                </c:pt>
                <c:pt idx="85">
                  <c:v>1.4737754107800187E-4</c:v>
                </c:pt>
                <c:pt idx="86">
                  <c:v>1.495788162440203E-4</c:v>
                </c:pt>
                <c:pt idx="87">
                  <c:v>1.5181751308786104E-4</c:v>
                </c:pt>
                <c:pt idx="88">
                  <c:v>1.540942677780471E-4</c:v>
                </c:pt>
                <c:pt idx="89">
                  <c:v>1.564097272979663E-4</c:v>
                </c:pt>
                <c:pt idx="90">
                  <c:v>1.5876454962972418E-4</c:v>
                </c:pt>
                <c:pt idx="91">
                  <c:v>1.6115940394112189E-4</c:v>
                </c:pt>
                <c:pt idx="92">
                  <c:v>1.6359497077581339E-4</c:v>
                </c:pt>
                <c:pt idx="93">
                  <c:v>1.6536175496266806E-4</c:v>
                </c:pt>
                <c:pt idx="94">
                  <c:v>1.6712699459118382E-4</c:v>
                </c:pt>
                <c:pt idx="95">
                  <c:v>1.6888415842228278E-4</c:v>
                </c:pt>
                <c:pt idx="96">
                  <c:v>1.7063338068827315E-4</c:v>
                </c:pt>
                <c:pt idx="97">
                  <c:v>1.7237472914967677E-4</c:v>
                </c:pt>
                <c:pt idx="98">
                  <c:v>1.7410827159851754E-4</c:v>
                </c:pt>
                <c:pt idx="99">
                  <c:v>1.7583407520848263E-4</c:v>
                </c:pt>
                <c:pt idx="100">
                  <c:v>1.7755220654729816E-4</c:v>
                </c:pt>
                <c:pt idx="101">
                  <c:v>1.7926273158253014E-4</c:v>
                </c:pt>
                <c:pt idx="102">
                  <c:v>1.8096571568739254E-4</c:v>
                </c:pt>
                <c:pt idx="103">
                  <c:v>1.8266122364649496E-4</c:v>
                </c:pt>
                <c:pt idx="104">
                  <c:v>1.8434931966152912E-4</c:v>
                </c:pt>
                <c:pt idx="105">
                  <c:v>1.8717911506346753E-4</c:v>
                </c:pt>
                <c:pt idx="106">
                  <c:v>1.9005701698723889E-4</c:v>
                </c:pt>
                <c:pt idx="107">
                  <c:v>1.9298384324371436E-4</c:v>
                </c:pt>
                <c:pt idx="108">
                  <c:v>1.9596042554654992E-4</c:v>
                </c:pt>
                <c:pt idx="109">
                  <c:v>1.9898760974853367E-4</c:v>
                </c:pt>
                <c:pt idx="110">
                  <c:v>2.0206625608195115E-4</c:v>
                </c:pt>
                <c:pt idx="111">
                  <c:v>2.0519723940303671E-4</c:v>
                </c:pt>
                <c:pt idx="112">
                  <c:v>2.0838144944058078E-4</c:v>
                </c:pt>
                <c:pt idx="113">
                  <c:v>2.1161979104876303E-4</c:v>
                </c:pt>
                <c:pt idx="114">
                  <c:v>2.1491318446428443E-4</c:v>
                </c:pt>
                <c:pt idx="115">
                  <c:v>2.1826256556786968E-4</c:v>
                </c:pt>
                <c:pt idx="116">
                  <c:v>2.216688861502159E-4</c:v>
                </c:pt>
                <c:pt idx="117">
                  <c:v>2.2513311418246196E-4</c:v>
                </c:pt>
                <c:pt idx="118">
                  <c:v>2.2865623409125624E-4</c:v>
                </c:pt>
                <c:pt idx="119">
                  <c:v>2.322392470385E-4</c:v>
                </c:pt>
                <c:pt idx="120">
                  <c:v>2.3581004990416796E-4</c:v>
                </c:pt>
                <c:pt idx="121">
                  <c:v>2.3929924956692209E-4</c:v>
                </c:pt>
                <c:pt idx="122">
                  <c:v>2.4276888004983238E-4</c:v>
                </c:pt>
                <c:pt idx="123">
                  <c:v>2.4621842494242254E-4</c:v>
                </c:pt>
                <c:pt idx="124">
                  <c:v>2.4964813700898136E-4</c:v>
                </c:pt>
                <c:pt idx="125">
                  <c:v>2.5305825689751169E-4</c:v>
                </c:pt>
                <c:pt idx="126">
                  <c:v>2.5644902265740022E-4</c:v>
                </c:pt>
                <c:pt idx="127">
                  <c:v>2.598206695549054E-4</c:v>
                </c:pt>
                <c:pt idx="128">
                  <c:v>2.6317343002395558E-4</c:v>
                </c:pt>
                <c:pt idx="129">
                  <c:v>2.6734323530205531E-4</c:v>
                </c:pt>
                <c:pt idx="130">
                  <c:v>2.7158392726988267E-4</c:v>
                </c:pt>
                <c:pt idx="131">
                  <c:v>2.7589671100116303E-4</c:v>
                </c:pt>
                <c:pt idx="132">
                  <c:v>2.8028281205587531E-4</c:v>
                </c:pt>
                <c:pt idx="133">
                  <c:v>2.8474347682851754E-4</c:v>
                </c:pt>
                <c:pt idx="134">
                  <c:v>2.8927997290229473E-4</c:v>
                </c:pt>
                <c:pt idx="135">
                  <c:v>2.9389358940932613E-4</c:v>
                </c:pt>
                <c:pt idx="136">
                  <c:v>2.9858563739697713E-4</c:v>
                </c:pt>
                <c:pt idx="137">
                  <c:v>3.0335745020041821E-4</c:v>
                </c:pt>
                <c:pt idx="138">
                  <c:v>3.0821038382151771E-4</c:v>
                </c:pt>
                <c:pt idx="139">
                  <c:v>3.1314581731417589E-4</c:v>
                </c:pt>
                <c:pt idx="140">
                  <c:v>3.1816515317620932E-4</c:v>
                </c:pt>
                <c:pt idx="141">
                  <c:v>3.2326981774789728E-4</c:v>
                </c:pt>
                <c:pt idx="142">
                  <c:v>3.2846126161730388E-4</c:v>
                </c:pt>
                <c:pt idx="143">
                  <c:v>3.3374096003249048E-4</c:v>
                </c:pt>
                <c:pt idx="144">
                  <c:v>3.3911041332073527E-4</c:v>
                </c:pt>
                <c:pt idx="145">
                  <c:v>3.4457114731488019E-4</c:v>
                </c:pt>
                <c:pt idx="146">
                  <c:v>3.5012471378692561E-4</c:v>
                </c:pt>
                <c:pt idx="147">
                  <c:v>3.5577269088899572E-4</c:v>
                </c:pt>
                <c:pt idx="148">
                  <c:v>3.6151668360180107E-4</c:v>
                </c:pt>
                <c:pt idx="149">
                  <c:v>3.673583241907241E-4</c:v>
                </c:pt>
                <c:pt idx="150">
                  <c:v>3.7329927266965883E-4</c:v>
                </c:pt>
                <c:pt idx="151">
                  <c:v>3.7934121727273545E-4</c:v>
                </c:pt>
                <c:pt idx="152">
                  <c:v>3.8548587493406435E-4</c:v>
                </c:pt>
                <c:pt idx="153">
                  <c:v>3.9173499177563593E-4</c:v>
                </c:pt>
                <c:pt idx="154">
                  <c:v>3.9809034360351411E-4</c:v>
                </c:pt>
                <c:pt idx="155">
                  <c:v>4.0455373641246631E-4</c:v>
                </c:pt>
                <c:pt idx="156">
                  <c:v>4.1112700689917059E-4</c:v>
                </c:pt>
                <c:pt idx="157">
                  <c:v>4.1781202298414886E-4</c:v>
                </c:pt>
                <c:pt idx="158">
                  <c:v>4.2461068434257188E-4</c:v>
                </c:pt>
                <c:pt idx="159">
                  <c:v>4.3152492294408799E-4</c:v>
                </c:pt>
                <c:pt idx="160">
                  <c:v>4.385567036018299E-4</c:v>
                </c:pt>
                <c:pt idx="161">
                  <c:v>4.4570802453075347E-4</c:v>
                </c:pt>
                <c:pt idx="162">
                  <c:v>4.5298091791546859E-4</c:v>
                </c:pt>
                <c:pt idx="163">
                  <c:v>4.6037745048772404E-4</c:v>
                </c:pt>
                <c:pt idx="164">
                  <c:v>4.6789972411370777E-4</c:v>
                </c:pt>
                <c:pt idx="165">
                  <c:v>4.7554987639133317E-4</c:v>
                </c:pt>
                <c:pt idx="166">
                  <c:v>4.8333008125767834E-4</c:v>
                </c:pt>
                <c:pt idx="167">
                  <c:v>4.9124254960675119E-4</c:v>
                </c:pt>
                <c:pt idx="168">
                  <c:v>4.9928952991775842E-4</c:v>
                </c:pt>
                <c:pt idx="169">
                  <c:v>5.0747330889405274E-4</c:v>
                </c:pt>
                <c:pt idx="170">
                  <c:v>5.1579621211294408E-4</c:v>
                </c:pt>
                <c:pt idx="171">
                  <c:v>5.2426060468655649E-4</c:v>
                </c:pt>
                <c:pt idx="172">
                  <c:v>5.3286889193392031E-4</c:v>
                </c:pt>
                <c:pt idx="173">
                  <c:v>5.4162352006448939E-4</c:v>
                </c:pt>
                <c:pt idx="174">
                  <c:v>5.505269768732782E-4</c:v>
                </c:pt>
                <c:pt idx="175">
                  <c:v>5.5958179244781643E-4</c:v>
                </c:pt>
                <c:pt idx="176">
                  <c:v>5.6879053988712156E-4</c:v>
                </c:pt>
                <c:pt idx="177">
                  <c:v>5.7815583603289505E-4</c:v>
                </c:pt>
                <c:pt idx="178">
                  <c:v>5.8768034221314675E-4</c:v>
                </c:pt>
                <c:pt idx="179">
                  <c:v>5.9736676499846269E-4</c:v>
                </c:pt>
                <c:pt idx="180">
                  <c:v>6.07217856971129E-4</c:v>
                </c:pt>
                <c:pt idx="181">
                  <c:v>6.1723641750733064E-4</c:v>
                </c:pt>
                <c:pt idx="182">
                  <c:v>6.2742529357264767E-4</c:v>
                </c:pt>
                <c:pt idx="183">
                  <c:v>6.3778738053107509E-4</c:v>
                </c:pt>
                <c:pt idx="184">
                  <c:v>6.4832562296779578E-4</c:v>
                </c:pt>
                <c:pt idx="185">
                  <c:v>6.5904301552594067E-4</c:v>
                </c:pt>
                <c:pt idx="186">
                  <c:v>6.6994260375757397E-4</c:v>
                </c:pt>
                <c:pt idx="187">
                  <c:v>6.8102748498914526E-4</c:v>
                </c:pt>
                <c:pt idx="188">
                  <c:v>6.9230080920165292E-4</c:v>
                </c:pt>
                <c:pt idx="189">
                  <c:v>7.0376577992577345E-4</c:v>
                </c:pt>
                <c:pt idx="190">
                  <c:v>7.1542565515220419E-4</c:v>
                </c:pt>
                <c:pt idx="191">
                  <c:v>7.2728374825748409E-4</c:v>
                </c:pt>
                <c:pt idx="192">
                  <c:v>7.3934342894555383E-4</c:v>
                </c:pt>
                <c:pt idx="193">
                  <c:v>7.5160812420532069E-4</c:v>
                </c:pt>
                <c:pt idx="194">
                  <c:v>7.6408131928450357E-4</c:v>
                </c:pt>
                <c:pt idx="195">
                  <c:v>7.767665586800326E-4</c:v>
                </c:pt>
                <c:pt idx="196">
                  <c:v>7.8966744714528551E-4</c:v>
                </c:pt>
                <c:pt idx="197">
                  <c:v>8.0278765071444794E-4</c:v>
                </c:pt>
                <c:pt idx="198">
                  <c:v>8.161308977442859E-4</c:v>
                </c:pt>
                <c:pt idx="199">
                  <c:v>8.2970097997363116E-4</c:v>
                </c:pt>
                <c:pt idx="200">
                  <c:v>8.4350175360087525E-4</c:v>
                </c:pt>
                <c:pt idx="201">
                  <c:v>8.5753714037978257E-4</c:v>
                </c:pt>
                <c:pt idx="202">
                  <c:v>8.7181112873393118E-4</c:v>
                </c:pt>
                <c:pt idx="203">
                  <c:v>8.8632777489010034E-4</c:v>
                </c:pt>
                <c:pt idx="204">
                  <c:v>9.0109120403092445E-4</c:v>
                </c:pt>
                <c:pt idx="205">
                  <c:v>9.1610561146714261E-4</c:v>
                </c:pt>
                <c:pt idx="206">
                  <c:v>9.313752638297764E-4</c:v>
                </c:pt>
                <c:pt idx="207">
                  <c:v>9.4690450028257496E-4</c:v>
                </c:pt>
                <c:pt idx="208">
                  <c:v>9.6269773375507134E-4</c:v>
                </c:pt>
                <c:pt idx="209">
                  <c:v>9.7875945219659988E-4</c:v>
                </c:pt>
                <c:pt idx="210">
                  <c:v>9.9509421985163448E-4</c:v>
                </c:pt>
                <c:pt idx="211">
                  <c:v>1.0117066785568047E-3</c:v>
                </c:pt>
                <c:pt idx="212">
                  <c:v>1.0286015490599625E-3</c:v>
                </c:pt>
                <c:pt idx="213">
                  <c:v>1.0457836323616747E-3</c:v>
                </c:pt>
                <c:pt idx="214">
                  <c:v>1.0632578110795151E-3</c:v>
                </c:pt>
                <c:pt idx="215">
                  <c:v>1.0810290508355596E-3</c:v>
                </c:pt>
                <c:pt idx="216">
                  <c:v>1.0991024016674567E-3</c:v>
                </c:pt>
                <c:pt idx="217">
                  <c:v>1.1174829994634956E-3</c:v>
                </c:pt>
                <c:pt idx="218">
                  <c:v>1.1361760674220675E-3</c:v>
                </c:pt>
                <c:pt idx="219">
                  <c:v>1.1551869175359351E-3</c:v>
                </c:pt>
                <c:pt idx="220">
                  <c:v>1.1745209521017389E-3</c:v>
                </c:pt>
                <c:pt idx="221">
                  <c:v>1.1941836652551603E-3</c:v>
                </c:pt>
                <c:pt idx="222">
                  <c:v>1.2141806445321907E-3</c:v>
                </c:pt>
                <c:pt idx="223">
                  <c:v>1.2345175724569302E-3</c:v>
                </c:pt>
                <c:pt idx="224">
                  <c:v>1.2552002281563904E-3</c:v>
                </c:pt>
                <c:pt idx="225">
                  <c:v>1.2762344890027415E-3</c:v>
                </c:pt>
                <c:pt idx="226">
                  <c:v>1.2976263322834805E-3</c:v>
                </c:pt>
                <c:pt idx="227">
                  <c:v>1.3193818368999921E-3</c:v>
                </c:pt>
                <c:pt idx="228">
                  <c:v>1.3415071850949845E-3</c:v>
                </c:pt>
                <c:pt idx="229">
                  <c:v>1.3640086642092912E-3</c:v>
                </c:pt>
                <c:pt idx="230">
                  <c:v>1.3868926684685416E-3</c:v>
                </c:pt>
                <c:pt idx="231">
                  <c:v>1.4101657008001995E-3</c:v>
                </c:pt>
                <c:pt idx="232">
                  <c:v>1.4338343746814952E-3</c:v>
                </c:pt>
                <c:pt idx="233">
                  <c:v>1.4579054160187728E-3</c:v>
                </c:pt>
                <c:pt idx="234">
                  <c:v>1.4823856650587846E-3</c:v>
                </c:pt>
                <c:pt idx="235">
                  <c:v>1.5072820783324761E-3</c:v>
                </c:pt>
                <c:pt idx="236">
                  <c:v>1.5326017306318209E-3</c:v>
                </c:pt>
                <c:pt idx="237">
                  <c:v>1.5583518170202545E-3</c:v>
                </c:pt>
                <c:pt idx="238">
                  <c:v>1.5845396548772911E-3</c:v>
                </c:pt>
                <c:pt idx="239">
                  <c:v>1.6111726859778972E-3</c:v>
                </c:pt>
                <c:pt idx="240">
                  <c:v>1.6382584786072138E-3</c:v>
                </c:pt>
                <c:pt idx="241">
                  <c:v>1.6658047297112288E-3</c:v>
                </c:pt>
                <c:pt idx="242">
                  <c:v>1.6938192670840119E-3</c:v>
                </c:pt>
                <c:pt idx="243">
                  <c:v>1.7223100515921326E-3</c:v>
                </c:pt>
                <c:pt idx="244">
                  <c:v>1.7512851794368913E-3</c:v>
                </c:pt>
                <c:pt idx="245">
                  <c:v>1.7807528844550114E-3</c:v>
                </c:pt>
                <c:pt idx="246">
                  <c:v>1.810721540458439E-3</c:v>
                </c:pt>
                <c:pt idx="247">
                  <c:v>1.8411996636139244E-3</c:v>
                </c:pt>
                <c:pt idx="248">
                  <c:v>1.8721959148630535E-3</c:v>
                </c:pt>
                <c:pt idx="249">
                  <c:v>1.903719102383418E-3</c:v>
                </c:pt>
                <c:pt idx="250">
                  <c:v>1.9357781840916286E-3</c:v>
                </c:pt>
                <c:pt idx="251">
                  <c:v>1.9683822701888789E-3</c:v>
                </c:pt>
                <c:pt idx="252">
                  <c:v>2.0015406257497823E-3</c:v>
                </c:pt>
                <c:pt idx="253">
                  <c:v>2.0352626733552209E-3</c:v>
                </c:pt>
                <c:pt idx="254">
                  <c:v>2.0695579957699518E-3</c:v>
                </c:pt>
                <c:pt idx="255">
                  <c:v>2.1044363386657338E-3</c:v>
                </c:pt>
                <c:pt idx="256">
                  <c:v>2.1399076133907444E-3</c:v>
                </c:pt>
                <c:pt idx="257">
                  <c:v>2.175981899786079E-3</c:v>
                </c:pt>
                <c:pt idx="258">
                  <c:v>2.2126694490501356E-3</c:v>
                </c:pt>
                <c:pt idx="259">
                  <c:v>2.2499806866516795E-3</c:v>
                </c:pt>
                <c:pt idx="260">
                  <c:v>2.287926215292451E-3</c:v>
                </c:pt>
                <c:pt idx="261">
                  <c:v>2.3265168179201147E-3</c:v>
                </c:pt>
                <c:pt idx="262">
                  <c:v>2.3657634607924492E-3</c:v>
                </c:pt>
                <c:pt idx="263">
                  <c:v>2.4056772965936131E-3</c:v>
                </c:pt>
                <c:pt idx="264">
                  <c:v>2.4462696676033967E-3</c:v>
                </c:pt>
                <c:pt idx="265">
                  <c:v>2.4875521089203468E-3</c:v>
                </c:pt>
                <c:pt idx="266">
                  <c:v>2.5295363517396862E-3</c:v>
                </c:pt>
                <c:pt idx="267">
                  <c:v>2.570516409242224E-3</c:v>
                </c:pt>
                <c:pt idx="268">
                  <c:v>2.6103484636196463E-3</c:v>
                </c:pt>
                <c:pt idx="269">
                  <c:v>2.6500021707335153E-3</c:v>
                </c:pt>
                <c:pt idx="270">
                  <c:v>2.6894704893981347E-3</c:v>
                </c:pt>
                <c:pt idx="271">
                  <c:v>2.7287551609176319E-3</c:v>
                </c:pt>
                <c:pt idx="272">
                  <c:v>2.7678578289496584E-3</c:v>
                </c:pt>
                <c:pt idx="273">
                  <c:v>2.8146072690094942E-3</c:v>
                </c:pt>
                <c:pt idx="274">
                  <c:v>2.8621514495503473E-3</c:v>
                </c:pt>
                <c:pt idx="275">
                  <c:v>2.9105038811603964E-3</c:v>
                </c:pt>
                <c:pt idx="276">
                  <c:v>2.9596783041078152E-3</c:v>
                </c:pt>
                <c:pt idx="277">
                  <c:v>3.00968869224534E-3</c:v>
                </c:pt>
                <c:pt idx="278">
                  <c:v>3.0605492569812038E-3</c:v>
                </c:pt>
                <c:pt idx="279">
                  <c:v>3.1122744513175766E-3</c:v>
                </c:pt>
                <c:pt idx="280">
                  <c:v>3.1648789739576679E-3</c:v>
                </c:pt>
                <c:pt idx="281">
                  <c:v>3.2183777734826418E-3</c:v>
                </c:pt>
                <c:pt idx="282">
                  <c:v>3.2727860525995378E-3</c:v>
                </c:pt>
                <c:pt idx="283">
                  <c:v>3.3281192724614215E-3</c:v>
                </c:pt>
                <c:pt idx="284">
                  <c:v>3.3843931570609583E-3</c:v>
                </c:pt>
                <c:pt idx="285">
                  <c:v>3.4395106142529551E-3</c:v>
                </c:pt>
                <c:pt idx="286">
                  <c:v>3.4943833913760585E-3</c:v>
                </c:pt>
                <c:pt idx="287">
                  <c:v>3.5490060348965257E-3</c:v>
                </c:pt>
                <c:pt idx="288">
                  <c:v>3.6033806531964503E-3</c:v>
                </c:pt>
                <c:pt idx="289">
                  <c:v>3.6575092588993141E-3</c:v>
                </c:pt>
                <c:pt idx="290">
                  <c:v>3.7113938319259356E-3</c:v>
                </c:pt>
                <c:pt idx="291">
                  <c:v>3.7650363189778834E-3</c:v>
                </c:pt>
                <c:pt idx="292">
                  <c:v>3.8184386335600477E-3</c:v>
                </c:pt>
                <c:pt idx="293">
                  <c:v>3.8668230834372273E-3</c:v>
                </c:pt>
                <c:pt idx="294">
                  <c:v>3.9180467521090943E-3</c:v>
                </c:pt>
                <c:pt idx="295">
                  <c:v>3.9689907157063765E-3</c:v>
                </c:pt>
                <c:pt idx="296">
                  <c:v>4.0196849183770566E-3</c:v>
                </c:pt>
                <c:pt idx="297">
                  <c:v>4.0877154189571585E-3</c:v>
                </c:pt>
                <c:pt idx="298">
                  <c:v>4.1569024380471234E-3</c:v>
                </c:pt>
                <c:pt idx="299">
                  <c:v>4.2272656364616169E-3</c:v>
                </c:pt>
                <c:pt idx="300">
                  <c:v>4.298825009249157E-3</c:v>
                </c:pt>
                <c:pt idx="301">
                  <c:v>4.3716008913740846E-3</c:v>
                </c:pt>
                <c:pt idx="302">
                  <c:v>4.4456139634951363E-3</c:v>
                </c:pt>
                <c:pt idx="303">
                  <c:v>4.5208852578422463E-3</c:v>
                </c:pt>
                <c:pt idx="304">
                  <c:v>4.597436164193257E-3</c:v>
                </c:pt>
                <c:pt idx="305">
                  <c:v>4.675288435952234E-3</c:v>
                </c:pt>
                <c:pt idx="306">
                  <c:v>4.7544641963311145E-3</c:v>
                </c:pt>
                <c:pt idx="307">
                  <c:v>4.8349859446364359E-3</c:v>
                </c:pt>
                <c:pt idx="308">
                  <c:v>4.9168765626629481E-3</c:v>
                </c:pt>
                <c:pt idx="309">
                  <c:v>4.9945848075227959E-3</c:v>
                </c:pt>
                <c:pt idx="310">
                  <c:v>5.0719212886025733E-3</c:v>
                </c:pt>
                <c:pt idx="311">
                  <c:v>5.1488559288819947E-3</c:v>
                </c:pt>
                <c:pt idx="312">
                  <c:v>5.2253922143813717E-3</c:v>
                </c:pt>
                <c:pt idx="313">
                  <c:v>5.3015333041425512E-3</c:v>
                </c:pt>
                <c:pt idx="314">
                  <c:v>5.3772823245708534E-3</c:v>
                </c:pt>
                <c:pt idx="315">
                  <c:v>5.4526423662699256E-3</c:v>
                </c:pt>
                <c:pt idx="316">
                  <c:v>5.5276164835103428E-3</c:v>
                </c:pt>
                <c:pt idx="317">
                  <c:v>5.6022076937291467E-3</c:v>
                </c:pt>
                <c:pt idx="318">
                  <c:v>5.6764189770801762E-3</c:v>
                </c:pt>
                <c:pt idx="319">
                  <c:v>5.7502532760326953E-3</c:v>
                </c:pt>
                <c:pt idx="320">
                  <c:v>5.8237134950161846E-3</c:v>
                </c:pt>
                <c:pt idx="321">
                  <c:v>5.9224124813991516E-3</c:v>
                </c:pt>
                <c:pt idx="322">
                  <c:v>6.0227893505506291E-3</c:v>
                </c:pt>
                <c:pt idx="323">
                  <c:v>6.1248726264776813E-3</c:v>
                </c:pt>
                <c:pt idx="324">
                  <c:v>6.2286913180954941E-3</c:v>
                </c:pt>
                <c:pt idx="325">
                  <c:v>6.3342749274708093E-3</c:v>
                </c:pt>
                <c:pt idx="326">
                  <c:v>6.4416534582055077E-3</c:v>
                </c:pt>
                <c:pt idx="327">
                  <c:v>6.5508574239626942E-3</c:v>
                </c:pt>
                <c:pt idx="328">
                  <c:v>6.6619178571377504E-3</c:v>
                </c:pt>
                <c:pt idx="329">
                  <c:v>6.774866317676786E-3</c:v>
                </c:pt>
                <c:pt idx="330">
                  <c:v>6.8897349020449845E-3</c:v>
                </c:pt>
                <c:pt idx="331">
                  <c:v>7.0065562523474395E-3</c:v>
                </c:pt>
                <c:pt idx="332">
                  <c:v>7.1253635656050376E-3</c:v>
                </c:pt>
                <c:pt idx="333">
                  <c:v>7.226236271728287E-3</c:v>
                </c:pt>
                <c:pt idx="334">
                  <c:v>7.3267280863622674E-3</c:v>
                </c:pt>
                <c:pt idx="335">
                  <c:v>7.4267074537613161E-3</c:v>
                </c:pt>
                <c:pt idx="336">
                  <c:v>7.526178931275016E-3</c:v>
                </c:pt>
                <c:pt idx="337">
                  <c:v>7.6251459758894602E-3</c:v>
                </c:pt>
                <c:pt idx="338">
                  <c:v>7.7236119949890296E-3</c:v>
                </c:pt>
                <c:pt idx="339">
                  <c:v>7.8215803386989264E-3</c:v>
                </c:pt>
                <c:pt idx="340">
                  <c:v>7.9164684437183688E-3</c:v>
                </c:pt>
                <c:pt idx="341">
                  <c:v>8.0124933979127209E-3</c:v>
                </c:pt>
                <c:pt idx="342">
                  <c:v>8.1080022496429795E-3</c:v>
                </c:pt>
                <c:pt idx="343">
                  <c:v>8.2030117187218733E-3</c:v>
                </c:pt>
                <c:pt idx="344">
                  <c:v>8.2975254933485218E-3</c:v>
                </c:pt>
                <c:pt idx="345">
                  <c:v>8.4382792837031373E-3</c:v>
                </c:pt>
                <c:pt idx="346">
                  <c:v>8.5814258884937857E-3</c:v>
                </c:pt>
                <c:pt idx="347">
                  <c:v>8.7270059855658697E-3</c:v>
                </c:pt>
                <c:pt idx="348">
                  <c:v>8.8750609442881812E-3</c:v>
                </c:pt>
                <c:pt idx="349">
                  <c:v>9.0256328373087731E-3</c:v>
                </c:pt>
                <c:pt idx="350">
                  <c:v>9.1787644525107136E-3</c:v>
                </c:pt>
                <c:pt idx="351">
                  <c:v>9.3344993051710894E-3</c:v>
                </c:pt>
                <c:pt idx="352">
                  <c:v>9.4928816503266917E-3</c:v>
                </c:pt>
                <c:pt idx="353">
                  <c:v>9.6539564953499347E-3</c:v>
                </c:pt>
                <c:pt idx="354">
                  <c:v>9.8177696127385791E-3</c:v>
                </c:pt>
                <c:pt idx="355">
                  <c:v>9.9843675531228263E-3</c:v>
                </c:pt>
                <c:pt idx="356">
                  <c:v>1.0153797658493608E-2</c:v>
                </c:pt>
                <c:pt idx="357">
                  <c:v>1.0277898484246321E-2</c:v>
                </c:pt>
                <c:pt idx="358">
                  <c:v>1.0401651884448309E-2</c:v>
                </c:pt>
                <c:pt idx="359">
                  <c:v>1.052472819162081E-2</c:v>
                </c:pt>
                <c:pt idx="360">
                  <c:v>1.0647134323969753E-2</c:v>
                </c:pt>
                <c:pt idx="361">
                  <c:v>1.0768874714251364E-2</c:v>
                </c:pt>
                <c:pt idx="362">
                  <c:v>1.0889953778869399E-2</c:v>
                </c:pt>
                <c:pt idx="363">
                  <c:v>1.1010375898717457E-2</c:v>
                </c:pt>
                <c:pt idx="364">
                  <c:v>1.1130145418159322E-2</c:v>
                </c:pt>
                <c:pt idx="365">
                  <c:v>1.1249266643967176E-2</c:v>
                </c:pt>
                <c:pt idx="366">
                  <c:v>1.1367743844345397E-2</c:v>
                </c:pt>
                <c:pt idx="367">
                  <c:v>1.1485581248035675E-2</c:v>
                </c:pt>
                <c:pt idx="368">
                  <c:v>1.1602783043500113E-2</c:v>
                </c:pt>
                <c:pt idx="369">
                  <c:v>1.1799726212207311E-2</c:v>
                </c:pt>
                <c:pt idx="370">
                  <c:v>1.2000017414782528E-2</c:v>
                </c:pt>
                <c:pt idx="371">
                  <c:v>1.2203713567801521E-2</c:v>
                </c:pt>
                <c:pt idx="372">
                  <c:v>1.241087255542184E-2</c:v>
                </c:pt>
                <c:pt idx="373">
                  <c:v>1.2621553245831705E-2</c:v>
                </c:pt>
                <c:pt idx="374">
                  <c:v>1.2835815507978538E-2</c:v>
                </c:pt>
                <c:pt idx="375">
                  <c:v>1.3053720228581865E-2</c:v>
                </c:pt>
                <c:pt idx="376">
                  <c:v>1.3275329329435447E-2</c:v>
                </c:pt>
                <c:pt idx="377">
                  <c:v>1.3500705785003547E-2</c:v>
                </c:pt>
                <c:pt idx="378">
                  <c:v>1.3729913640316296E-2</c:v>
                </c:pt>
                <c:pt idx="379">
                  <c:v>1.3963018029169369E-2</c:v>
                </c:pt>
                <c:pt idx="380">
                  <c:v>1.4200085192632939E-2</c:v>
                </c:pt>
                <c:pt idx="381">
                  <c:v>1.4347889135552563E-2</c:v>
                </c:pt>
                <c:pt idx="382">
                  <c:v>1.4495467008636407E-2</c:v>
                </c:pt>
                <c:pt idx="383">
                  <c:v>1.4642218468605439E-2</c:v>
                </c:pt>
                <c:pt idx="384">
                  <c:v>1.478815424982351E-2</c:v>
                </c:pt>
                <c:pt idx="385">
                  <c:v>1.4933280896757314E-2</c:v>
                </c:pt>
                <c:pt idx="386">
                  <c:v>1.5077604933149892E-2</c:v>
                </c:pt>
                <c:pt idx="387">
                  <c:v>1.5221132830814612E-2</c:v>
                </c:pt>
                <c:pt idx="388">
                  <c:v>1.5363871007202868E-2</c:v>
                </c:pt>
                <c:pt idx="389">
                  <c:v>1.5505825823131862E-2</c:v>
                </c:pt>
                <c:pt idx="390">
                  <c:v>1.5647003580807579E-2</c:v>
                </c:pt>
                <c:pt idx="391">
                  <c:v>1.5787410522101079E-2</c:v>
                </c:pt>
                <c:pt idx="392">
                  <c:v>1.5927052827047764E-2</c:v>
                </c:pt>
                <c:pt idx="393">
                  <c:v>1.6197508582075266E-2</c:v>
                </c:pt>
                <c:pt idx="394">
                  <c:v>1.6472562084938244E-2</c:v>
                </c:pt>
                <c:pt idx="395">
                  <c:v>1.6752291497349883E-2</c:v>
                </c:pt>
                <c:pt idx="396">
                  <c:v>1.703677630977252E-2</c:v>
                </c:pt>
                <c:pt idx="397">
                  <c:v>1.7326097364006345E-2</c:v>
                </c:pt>
                <c:pt idx="398">
                  <c:v>1.7620336876162154E-2</c:v>
                </c:pt>
                <c:pt idx="399">
                  <c:v>1.791957846002459E-2</c:v>
                </c:pt>
                <c:pt idx="400">
                  <c:v>1.8223907150812707E-2</c:v>
                </c:pt>
                <c:pt idx="401">
                  <c:v>1.8533409429344214E-2</c:v>
                </c:pt>
                <c:pt idx="402">
                  <c:v>1.8848173246610755E-2</c:v>
                </c:pt>
                <c:pt idx="403">
                  <c:v>1.9168288048770837E-2</c:v>
                </c:pt>
                <c:pt idx="404">
                  <c:v>1.9493844802567634E-2</c:v>
                </c:pt>
                <c:pt idx="405">
                  <c:v>1.9666140234859922E-2</c:v>
                </c:pt>
                <c:pt idx="406">
                  <c:v>1.9838426576804343E-2</c:v>
                </c:pt>
                <c:pt idx="407">
                  <c:v>2.0009755899875033E-2</c:v>
                </c:pt>
                <c:pt idx="408">
                  <c:v>2.0180141560463074E-2</c:v>
                </c:pt>
                <c:pt idx="409">
                  <c:v>2.0349590864057576E-2</c:v>
                </c:pt>
                <c:pt idx="410">
                  <c:v>2.0518111059384354E-2</c:v>
                </c:pt>
                <c:pt idx="411">
                  <c:v>2.0685709302168759E-2</c:v>
                </c:pt>
                <c:pt idx="412">
                  <c:v>2.0852392656096123E-2</c:v>
                </c:pt>
                <c:pt idx="413">
                  <c:v>2.1018168093606609E-2</c:v>
                </c:pt>
                <c:pt idx="414">
                  <c:v>2.1183042496748385E-2</c:v>
                </c:pt>
                <c:pt idx="415">
                  <c:v>2.1347022658083487E-2</c:v>
                </c:pt>
                <c:pt idx="416">
                  <c:v>2.1510115281642241E-2</c:v>
                </c:pt>
                <c:pt idx="417">
                  <c:v>2.187548309839785E-2</c:v>
                </c:pt>
                <c:pt idx="418">
                  <c:v>2.2247062168038303E-2</c:v>
                </c:pt>
                <c:pt idx="419">
                  <c:v>2.2624958081862653E-2</c:v>
                </c:pt>
                <c:pt idx="420">
                  <c:v>2.3009278226222004E-2</c:v>
                </c:pt>
                <c:pt idx="421">
                  <c:v>2.3400131813035473E-2</c:v>
                </c:pt>
                <c:pt idx="422">
                  <c:v>2.379762991082477E-2</c:v>
                </c:pt>
                <c:pt idx="423">
                  <c:v>2.4201885476276486E-2</c:v>
                </c:pt>
                <c:pt idx="424">
                  <c:v>2.4613013386340879E-2</c:v>
                </c:pt>
                <c:pt idx="425">
                  <c:v>2.5031130470876364E-2</c:v>
                </c:pt>
                <c:pt idx="426">
                  <c:v>2.5456355545848956E-2</c:v>
                </c:pt>
                <c:pt idx="427">
                  <c:v>2.5888809447096074E-2</c:v>
                </c:pt>
                <c:pt idx="428">
                  <c:v>2.6328615064664402E-2</c:v>
                </c:pt>
                <c:pt idx="429">
                  <c:v>2.6514281870655652E-2</c:v>
                </c:pt>
                <c:pt idx="430">
                  <c:v>2.6700385773925431E-2</c:v>
                </c:pt>
                <c:pt idx="431">
                  <c:v>2.6885501141635515E-2</c:v>
                </c:pt>
                <c:pt idx="432">
                  <c:v>2.706964552400418E-2</c:v>
                </c:pt>
                <c:pt idx="433">
                  <c:v>2.7252828267215864E-2</c:v>
                </c:pt>
                <c:pt idx="434">
                  <c:v>2.7435058645316503E-2</c:v>
                </c:pt>
                <c:pt idx="435">
                  <c:v>2.7616345815462372E-2</c:v>
                </c:pt>
                <c:pt idx="436">
                  <c:v>2.7796698818842596E-2</c:v>
                </c:pt>
                <c:pt idx="437">
                  <c:v>2.7968360788987665E-2</c:v>
                </c:pt>
                <c:pt idx="438">
                  <c:v>2.8143876052559257E-2</c:v>
                </c:pt>
                <c:pt idx="439">
                  <c:v>2.8318448557597482E-2</c:v>
                </c:pt>
                <c:pt idx="440">
                  <c:v>2.8492113930075558E-2</c:v>
                </c:pt>
                <c:pt idx="441">
                  <c:v>2.8976175723854535E-2</c:v>
                </c:pt>
                <c:pt idx="442">
                  <c:v>2.9468466568127755E-2</c:v>
                </c:pt>
                <c:pt idx="443">
                  <c:v>2.9969126356753625E-2</c:v>
                </c:pt>
                <c:pt idx="444">
                  <c:v>3.0478297361786127E-2</c:v>
                </c:pt>
                <c:pt idx="445">
                  <c:v>3.0996124273904184E-2</c:v>
                </c:pt>
                <c:pt idx="446">
                  <c:v>3.1522754243528246E-2</c:v>
                </c:pt>
                <c:pt idx="447">
                  <c:v>3.2058336922635926E-2</c:v>
                </c:pt>
                <c:pt idx="448">
                  <c:v>3.2603024507288428E-2</c:v>
                </c:pt>
                <c:pt idx="449">
                  <c:v>3.3156971780880021E-2</c:v>
                </c:pt>
                <c:pt idx="450">
                  <c:v>3.3720336158122664E-2</c:v>
                </c:pt>
                <c:pt idx="451">
                  <c:v>3.4293277729778443E-2</c:v>
                </c:pt>
                <c:pt idx="452">
                  <c:v>3.487595930815237E-2</c:v>
                </c:pt>
                <c:pt idx="453">
                  <c:v>3.5062404343166001E-2</c:v>
                </c:pt>
                <c:pt idx="454">
                  <c:v>3.5249928635740418E-2</c:v>
                </c:pt>
                <c:pt idx="455">
                  <c:v>3.5430550270697123E-2</c:v>
                </c:pt>
                <c:pt idx="456">
                  <c:v>3.5613875982106323E-2</c:v>
                </c:pt>
                <c:pt idx="457">
                  <c:v>3.5796281408776436E-2</c:v>
                </c:pt>
                <c:pt idx="458">
                  <c:v>3.5977795628524122E-2</c:v>
                </c:pt>
                <c:pt idx="459">
                  <c:v>3.615842915393358E-2</c:v>
                </c:pt>
                <c:pt idx="460">
                  <c:v>3.6338192493568129E-2</c:v>
                </c:pt>
                <c:pt idx="461">
                  <c:v>3.6517096051387428E-2</c:v>
                </c:pt>
                <c:pt idx="462">
                  <c:v>3.6695150122173066E-2</c:v>
                </c:pt>
                <c:pt idx="463">
                  <c:v>3.6872364887878838E-2</c:v>
                </c:pt>
                <c:pt idx="464">
                  <c:v>3.7048750414976406E-2</c:v>
                </c:pt>
                <c:pt idx="465">
                  <c:v>3.767827502899871E-2</c:v>
                </c:pt>
                <c:pt idx="466">
                  <c:v>3.8318501561459377E-2</c:v>
                </c:pt>
                <c:pt idx="467">
                  <c:v>3.896961194497188E-2</c:v>
                </c:pt>
                <c:pt idx="468">
                  <c:v>3.9631791205004097E-2</c:v>
                </c:pt>
                <c:pt idx="469">
                  <c:v>4.0305227512456861E-2</c:v>
                </c:pt>
                <c:pt idx="470">
                  <c:v>4.099011223713632E-2</c:v>
                </c:pt>
                <c:pt idx="471">
                  <c:v>4.1686640002135331E-2</c:v>
                </c:pt>
                <c:pt idx="472">
                  <c:v>4.2395008739139324E-2</c:v>
                </c:pt>
                <c:pt idx="473">
                  <c:v>4.3115419744672381E-2</c:v>
                </c:pt>
                <c:pt idx="474">
                  <c:v>4.3848077737299512E-2</c:v>
                </c:pt>
                <c:pt idx="475">
                  <c:v>4.4593190915801301E-2</c:v>
                </c:pt>
                <c:pt idx="476">
                  <c:v>4.5350971018337606E-2</c:v>
                </c:pt>
                <c:pt idx="477">
                  <c:v>4.5514710285775292E-2</c:v>
                </c:pt>
                <c:pt idx="478">
                  <c:v>4.5680583292032596E-2</c:v>
                </c:pt>
                <c:pt idx="479">
                  <c:v>4.5845759553796141E-2</c:v>
                </c:pt>
                <c:pt idx="480">
                  <c:v>4.6010259453126291E-2</c:v>
                </c:pt>
                <c:pt idx="481">
                  <c:v>4.6174090464744438E-2</c:v>
                </c:pt>
                <c:pt idx="482">
                  <c:v>4.6337260030658578E-2</c:v>
                </c:pt>
                <c:pt idx="483">
                  <c:v>4.6499775503589434E-2</c:v>
                </c:pt>
                <c:pt idx="484">
                  <c:v>4.6661644148305009E-2</c:v>
                </c:pt>
                <c:pt idx="485">
                  <c:v>4.6822873142737018E-2</c:v>
                </c:pt>
                <c:pt idx="486">
                  <c:v>4.6983469579132672E-2</c:v>
                </c:pt>
                <c:pt idx="487">
                  <c:v>4.714344027186048E-2</c:v>
                </c:pt>
                <c:pt idx="488">
                  <c:v>4.7302790394191156E-2</c:v>
                </c:pt>
                <c:pt idx="489">
                  <c:v>4.8106633687860091E-2</c:v>
                </c:pt>
                <c:pt idx="490">
                  <c:v>4.8924142317521402E-2</c:v>
                </c:pt>
                <c:pt idx="491">
                  <c:v>4.9755548593886964E-2</c:v>
                </c:pt>
                <c:pt idx="492">
                  <c:v>5.0601088776950735E-2</c:v>
                </c:pt>
                <c:pt idx="493">
                  <c:v>5.1461003143126606E-2</c:v>
                </c:pt>
                <c:pt idx="494">
                  <c:v>5.2335536053527441E-2</c:v>
                </c:pt>
                <c:pt idx="495">
                  <c:v>5.3224936023405098E-2</c:v>
                </c:pt>
                <c:pt idx="496">
                  <c:v>5.4129455792770682E-2</c:v>
                </c:pt>
                <c:pt idx="497">
                  <c:v>5.504935239821547E-2</c:v>
                </c:pt>
                <c:pt idx="498">
                  <c:v>5.5984887245952832E-2</c:v>
                </c:pt>
                <c:pt idx="499">
                  <c:v>5.6936326186101734E-2</c:v>
                </c:pt>
                <c:pt idx="500">
                  <c:v>5.7903939588233137E-2</c:v>
                </c:pt>
                <c:pt idx="501">
                  <c:v>5.8040590557130296E-2</c:v>
                </c:pt>
                <c:pt idx="502">
                  <c:v>5.8180363658465926E-2</c:v>
                </c:pt>
                <c:pt idx="503">
                  <c:v>5.831969561988308E-2</c:v>
                </c:pt>
                <c:pt idx="504">
                  <c:v>5.845860536500961E-2</c:v>
                </c:pt>
                <c:pt idx="505">
                  <c:v>5.8597099080371445E-2</c:v>
                </c:pt>
                <c:pt idx="506">
                  <c:v>5.8735182922481616E-2</c:v>
                </c:pt>
                <c:pt idx="507">
                  <c:v>5.8872862972774748E-2</c:v>
                </c:pt>
                <c:pt idx="508">
                  <c:v>5.9010145237772232E-2</c:v>
                </c:pt>
                <c:pt idx="509">
                  <c:v>5.9147044289034278E-2</c:v>
                </c:pt>
                <c:pt idx="510">
                  <c:v>5.9283565680721489E-2</c:v>
                </c:pt>
                <c:pt idx="511">
                  <c:v>5.9419718004364415E-2</c:v>
                </c:pt>
                <c:pt idx="512">
                  <c:v>5.9555509731580553E-2</c:v>
                </c:pt>
                <c:pt idx="513">
                  <c:v>6.0567649253985105E-2</c:v>
                </c:pt>
                <c:pt idx="514">
                  <c:v>6.159699514827055E-2</c:v>
                </c:pt>
                <c:pt idx="515">
                  <c:v>6.2643839922758834E-2</c:v>
                </c:pt>
                <c:pt idx="516">
                  <c:v>6.3708481058413438E-2</c:v>
                </c:pt>
                <c:pt idx="517">
                  <c:v>6.4791221093374166E-2</c:v>
                </c:pt>
                <c:pt idx="518">
                  <c:v>6.5892367708929214E-2</c:v>
                </c:pt>
                <c:pt idx="519">
                  <c:v>6.701223381694868E-2</c:v>
                </c:pt>
                <c:pt idx="520">
                  <c:v>6.8151137648804525E-2</c:v>
                </c:pt>
                <c:pt idx="521">
                  <c:v>6.9309402845801879E-2</c:v>
                </c:pt>
                <c:pt idx="522">
                  <c:v>7.0487358551148224E-2</c:v>
                </c:pt>
                <c:pt idx="523">
                  <c:v>7.1685339503485435E-2</c:v>
                </c:pt>
                <c:pt idx="524">
                  <c:v>7.2903686132012369E-2</c:v>
                </c:pt>
                <c:pt idx="525">
                  <c:v>7.2987016388812637E-2</c:v>
                </c:pt>
                <c:pt idx="526">
                  <c:v>7.3074817544355228E-2</c:v>
                </c:pt>
                <c:pt idx="527">
                  <c:v>7.3162508611137364E-2</c:v>
                </c:pt>
                <c:pt idx="528">
                  <c:v>7.3250102036285292E-2</c:v>
                </c:pt>
                <c:pt idx="529">
                  <c:v>7.3337602144868022E-2</c:v>
                </c:pt>
                <c:pt idx="530">
                  <c:v>7.3425013177597892E-2</c:v>
                </c:pt>
                <c:pt idx="531">
                  <c:v>7.3512339275240993E-2</c:v>
                </c:pt>
                <c:pt idx="532">
                  <c:v>7.3599584477956642E-2</c:v>
                </c:pt>
                <c:pt idx="533">
                  <c:v>7.3686752725185739E-2</c:v>
                </c:pt>
                <c:pt idx="534">
                  <c:v>7.3773847855985897E-2</c:v>
                </c:pt>
                <c:pt idx="535">
                  <c:v>7.3860873609723224E-2</c:v>
                </c:pt>
                <c:pt idx="536">
                  <c:v>7.3947833627054357E-2</c:v>
                </c:pt>
                <c:pt idx="537">
                  <c:v>7.5204642655681969E-2</c:v>
                </c:pt>
                <c:pt idx="538">
                  <c:v>7.6482817437796266E-2</c:v>
                </c:pt>
                <c:pt idx="539">
                  <c:v>7.7782721191206522E-2</c:v>
                </c:pt>
                <c:pt idx="540">
                  <c:v>7.9104723308424704E-2</c:v>
                </c:pt>
                <c:pt idx="541">
                  <c:v>8.0449199461635618E-2</c:v>
                </c:pt>
                <c:pt idx="542">
                  <c:v>8.1816531709451107E-2</c:v>
                </c:pt>
                <c:pt idx="543">
                  <c:v>8.3207108605479446E-2</c:v>
                </c:pt>
                <c:pt idx="544">
                  <c:v>8.4621325308740322E-2</c:v>
                </c:pt>
                <c:pt idx="545">
                  <c:v>8.6059583695956579E-2</c:v>
                </c:pt>
                <c:pt idx="546">
                  <c:v>8.7522292475755548E-2</c:v>
                </c:pt>
                <c:pt idx="547">
                  <c:v>8.9009867304811072E-2</c:v>
                </c:pt>
                <c:pt idx="548">
                  <c:v>9.0522730905960566E-2</c:v>
                </c:pt>
                <c:pt idx="549">
                  <c:v>9.0579694109173936E-2</c:v>
                </c:pt>
                <c:pt idx="550">
                  <c:v>9.0642058715238491E-2</c:v>
                </c:pt>
                <c:pt idx="551">
                  <c:v>9.0704453343389224E-2</c:v>
                </c:pt>
                <c:pt idx="552">
                  <c:v>9.0766884339524928E-2</c:v>
                </c:pt>
                <c:pt idx="553">
                  <c:v>9.0829353807157634E-2</c:v>
                </c:pt>
                <c:pt idx="554">
                  <c:v>9.0877032225513757E-2</c:v>
                </c:pt>
                <c:pt idx="555">
                  <c:v>9.0932829579239205E-2</c:v>
                </c:pt>
                <c:pt idx="556">
                  <c:v>9.0988513230317203E-2</c:v>
                </c:pt>
                <c:pt idx="557">
                  <c:v>9.1044091737585708E-2</c:v>
                </c:pt>
                <c:pt idx="558">
                  <c:v>9.1099567530968498E-2</c:v>
                </c:pt>
                <c:pt idx="559">
                  <c:v>9.1154942904014116E-2</c:v>
                </c:pt>
                <c:pt idx="560">
                  <c:v>9.1210220038779016E-2</c:v>
                </c:pt>
                <c:pt idx="561">
                  <c:v>9.2760489636405957E-2</c:v>
                </c:pt>
                <c:pt idx="562">
                  <c:v>9.4337113817192522E-2</c:v>
                </c:pt>
                <c:pt idx="563">
                  <c:v>9.5940540609052521E-2</c:v>
                </c:pt>
                <c:pt idx="564">
                  <c:v>9.7571225656374078E-2</c:v>
                </c:pt>
                <c:pt idx="565">
                  <c:v>9.9229632349500121E-2</c:v>
                </c:pt>
                <c:pt idx="566">
                  <c:v>0.10091623195640932</c:v>
                </c:pt>
                <c:pt idx="567">
                  <c:v>0.102631503756636</c:v>
                </c:pt>
                <c:pt idx="568">
                  <c:v>0.10437593517746646</c:v>
                </c:pt>
                <c:pt idx="569">
                  <c:v>0.1061500219324511</c:v>
                </c:pt>
                <c:pt idx="570">
                  <c:v>0.10795426816227045</c:v>
                </c:pt>
                <c:pt idx="571">
                  <c:v>0.10978918657799674</c:v>
                </c:pt>
                <c:pt idx="572">
                  <c:v>0.11165529860679038</c:v>
                </c:pt>
                <c:pt idx="573">
                  <c:v>0.11170711000216406</c:v>
                </c:pt>
                <c:pt idx="574">
                  <c:v>0.11176491367787413</c:v>
                </c:pt>
                <c:pt idx="575">
                  <c:v>0.11182263325974172</c:v>
                </c:pt>
                <c:pt idx="576">
                  <c:v>0.11188027250018959</c:v>
                </c:pt>
                <c:pt idx="577">
                  <c:v>0.11193783275778992</c:v>
                </c:pt>
                <c:pt idx="578">
                  <c:v>0.11199531528277865</c:v>
                </c:pt>
                <c:pt idx="579">
                  <c:v>0.11205272121967741</c:v>
                </c:pt>
                <c:pt idx="580">
                  <c:v>0.11211005161087478</c:v>
                </c:pt>
                <c:pt idx="581">
                  <c:v>0.1121673074002589</c:v>
                </c:pt>
                <c:pt idx="582">
                  <c:v>0.11222448943686902</c:v>
                </c:pt>
                <c:pt idx="583">
                  <c:v>0.11228159847854249</c:v>
                </c:pt>
                <c:pt idx="584">
                  <c:v>0.11233437513966714</c:v>
                </c:pt>
                <c:pt idx="585">
                  <c:v>0.11424375537400916</c:v>
                </c:pt>
                <c:pt idx="586">
                  <c:v>0.11618559507233504</c:v>
                </c:pt>
                <c:pt idx="587">
                  <c:v>0.11816044604553246</c:v>
                </c:pt>
                <c:pt idx="588">
                  <c:v>0.12016886948527417</c:v>
                </c:pt>
                <c:pt idx="589">
                  <c:v>0.12221143612349152</c:v>
                </c:pt>
                <c:pt idx="590">
                  <c:v>0.12428872639455855</c:v>
                </c:pt>
                <c:pt idx="591">
                  <c:v>0.12640133060023373</c:v>
                </c:pt>
                <c:pt idx="592">
                  <c:v>0.12854984907740541</c:v>
                </c:pt>
                <c:pt idx="593">
                  <c:v>0.13073489236868899</c:v>
                </c:pt>
                <c:pt idx="594">
                  <c:v>0.13295708139592435</c:v>
                </c:pt>
                <c:pt idx="595">
                  <c:v>0.13521704763662279</c:v>
                </c:pt>
                <c:pt idx="596">
                  <c:v>0.13751543330341309</c:v>
                </c:pt>
                <c:pt idx="597">
                  <c:v>0.13759622150445303</c:v>
                </c:pt>
                <c:pt idx="598">
                  <c:v>0.13768476529629611</c:v>
                </c:pt>
                <c:pt idx="599">
                  <c:v>0.13776552626845959</c:v>
                </c:pt>
                <c:pt idx="600">
                  <c:v>0.13785064936244978</c:v>
                </c:pt>
                <c:pt idx="601">
                  <c:v>0.1379357495355481</c:v>
                </c:pt>
                <c:pt idx="602">
                  <c:v>0.13802083061271347</c:v>
                </c:pt>
                <c:pt idx="603">
                  <c:v>0.13810589187227248</c:v>
                </c:pt>
                <c:pt idx="604">
                  <c:v>0.13819093457230744</c:v>
                </c:pt>
                <c:pt idx="605">
                  <c:v>0.13827595912295232</c:v>
                </c:pt>
                <c:pt idx="606">
                  <c:v>0.1383609658087355</c:v>
                </c:pt>
                <c:pt idx="607">
                  <c:v>0.13844595480185587</c:v>
                </c:pt>
                <c:pt idx="608">
                  <c:v>0.13853092616691423</c:v>
                </c:pt>
                <c:pt idx="609">
                  <c:v>0.14088564776871948</c:v>
                </c:pt>
                <c:pt idx="610">
                  <c:v>0.14328039963775538</c:v>
                </c:pt>
                <c:pt idx="611">
                  <c:v>0.14571586228856495</c:v>
                </c:pt>
                <c:pt idx="612">
                  <c:v>0.14819272780443826</c:v>
                </c:pt>
                <c:pt idx="613">
                  <c:v>0.15071170003408138</c:v>
                </c:pt>
                <c:pt idx="614">
                  <c:v>0.15327349479162847</c:v>
                </c:pt>
                <c:pt idx="615">
                  <c:v>0.15587884006005379</c:v>
                </c:pt>
                <c:pt idx="616">
                  <c:v>0.15852847619804242</c:v>
                </c:pt>
                <c:pt idx="617">
                  <c:v>0.16122315615037686</c:v>
                </c:pt>
                <c:pt idx="618">
                  <c:v>0.16396364566190094</c:v>
                </c:pt>
                <c:pt idx="619">
                  <c:v>0.16675072349512102</c:v>
                </c:pt>
                <c:pt idx="620">
                  <c:v>0.16958518165150568</c:v>
                </c:pt>
                <c:pt idx="621">
                  <c:v>0.1697303108489959</c:v>
                </c:pt>
                <c:pt idx="622">
                  <c:v>0.16988450899054366</c:v>
                </c:pt>
                <c:pt idx="623">
                  <c:v>0.17003881023322773</c:v>
                </c:pt>
                <c:pt idx="624">
                  <c:v>0.17019322707185294</c:v>
                </c:pt>
                <c:pt idx="625">
                  <c:v>0.17034775896783047</c:v>
                </c:pt>
                <c:pt idx="626">
                  <c:v>0.17050240527178698</c:v>
                </c:pt>
                <c:pt idx="627">
                  <c:v>0.17065716521199609</c:v>
                </c:pt>
                <c:pt idx="628">
                  <c:v>0.1708120379012982</c:v>
                </c:pt>
                <c:pt idx="629">
                  <c:v>0.17096105698422587</c:v>
                </c:pt>
                <c:pt idx="630">
                  <c:v>0.17111357991247736</c:v>
                </c:pt>
                <c:pt idx="631">
                  <c:v>0.1712662059847691</c:v>
                </c:pt>
                <c:pt idx="632">
                  <c:v>0.1714189401663552</c:v>
                </c:pt>
                <c:pt idx="633">
                  <c:v>0.17433275800615092</c:v>
                </c:pt>
                <c:pt idx="634">
                  <c:v>0.17729611074922316</c:v>
                </c:pt>
                <c:pt idx="635">
                  <c:v>0.18030984048892768</c:v>
                </c:pt>
                <c:pt idx="636">
                  <c:v>0.18337480363420719</c:v>
                </c:pt>
                <c:pt idx="637">
                  <c:v>0.18649187115295637</c:v>
                </c:pt>
                <c:pt idx="638">
                  <c:v>0.18966192881952434</c:v>
                </c:pt>
                <c:pt idx="639">
                  <c:v>0.19288587746642388</c:v>
                </c:pt>
                <c:pt idx="640">
                  <c:v>0.1961646332403208</c:v>
                </c:pt>
                <c:pt idx="641">
                  <c:v>0.19949912786237398</c:v>
                </c:pt>
                <c:pt idx="642">
                  <c:v>0.20289030889300202</c:v>
                </c:pt>
                <c:pt idx="643">
                  <c:v>0.20633914000115075</c:v>
                </c:pt>
                <c:pt idx="644">
                  <c:v>0.20984660123813803</c:v>
                </c:pt>
                <c:pt idx="645">
                  <c:v>0.21007838584664737</c:v>
                </c:pt>
                <c:pt idx="646">
                  <c:v>0.2103214038022492</c:v>
                </c:pt>
                <c:pt idx="647">
                  <c:v>0.21056462778484925</c:v>
                </c:pt>
                <c:pt idx="648">
                  <c:v>0.21080807779530389</c:v>
                </c:pt>
                <c:pt idx="649">
                  <c:v>0.21105175233845352</c:v>
                </c:pt>
                <c:pt idx="650">
                  <c:v>0.2112956498112788</c:v>
                </c:pt>
                <c:pt idx="651">
                  <c:v>0.21153976846908085</c:v>
                </c:pt>
                <c:pt idx="652">
                  <c:v>0.21178410643336362</c:v>
                </c:pt>
                <c:pt idx="653">
                  <c:v>0.21202866169974982</c:v>
                </c:pt>
                <c:pt idx="654">
                  <c:v>0.21227343214587882</c:v>
                </c:pt>
                <c:pt idx="655">
                  <c:v>0.21251841553920781</c:v>
                </c:pt>
                <c:pt idx="656">
                  <c:v>0.21276360954465759</c:v>
                </c:pt>
                <c:pt idx="657">
                  <c:v>0.21638028676388446</c:v>
                </c:pt>
                <c:pt idx="658">
                  <c:v>0.22005844749583819</c:v>
                </c:pt>
                <c:pt idx="659">
                  <c:v>0.22379913696023512</c:v>
                </c:pt>
                <c:pt idx="660">
                  <c:v>0.2276034181455269</c:v>
                </c:pt>
                <c:pt idx="661">
                  <c:v>0.23147237211096847</c:v>
                </c:pt>
                <c:pt idx="662">
                  <c:v>0.23540709829382261</c:v>
                </c:pt>
                <c:pt idx="663">
                  <c:v>0.2394087148217853</c:v>
                </c:pt>
                <c:pt idx="664">
                  <c:v>0.24347835883072333</c:v>
                </c:pt>
                <c:pt idx="665">
                  <c:v>0.24761718678781328</c:v>
                </c:pt>
                <c:pt idx="666">
                  <c:v>0.25182637482017395</c:v>
                </c:pt>
                <c:pt idx="667">
                  <c:v>0.25610711904908456</c:v>
                </c:pt>
                <c:pt idx="668">
                  <c:v>0.26046063592988666</c:v>
                </c:pt>
                <c:pt idx="669">
                  <c:v>0.26078651050509166</c:v>
                </c:pt>
                <c:pt idx="670">
                  <c:v>0.26112627348751727</c:v>
                </c:pt>
                <c:pt idx="671">
                  <c:v>0.26146626227714059</c:v>
                </c:pt>
                <c:pt idx="672">
                  <c:v>0.26180650558330609</c:v>
                </c:pt>
                <c:pt idx="673">
                  <c:v>0.26214699965885785</c:v>
                </c:pt>
                <c:pt idx="674">
                  <c:v>0.26247806048579214</c:v>
                </c:pt>
                <c:pt idx="675">
                  <c:v>0.2628150143953753</c:v>
                </c:pt>
                <c:pt idx="676">
                  <c:v>0.26315219658441968</c:v>
                </c:pt>
                <c:pt idx="677">
                  <c:v>0.26348961411475241</c:v>
                </c:pt>
                <c:pt idx="678">
                  <c:v>0.26382726338535023</c:v>
                </c:pt>
                <c:pt idx="679">
                  <c:v>0.26416514071999725</c:v>
                </c:pt>
                <c:pt idx="680">
                  <c:v>0.26450324235413042</c:v>
                </c:pt>
                <c:pt idx="681">
                  <c:v>0.26899949333111833</c:v>
                </c:pt>
                <c:pt idx="682">
                  <c:v>0.273572180574715</c:v>
                </c:pt>
                <c:pt idx="683">
                  <c:v>0.27822260350145289</c:v>
                </c:pt>
                <c:pt idx="684">
                  <c:v>0.28295208361794527</c:v>
                </c:pt>
                <c:pt idx="685">
                  <c:v>0.28776196489641798</c:v>
                </c:pt>
                <c:pt idx="686">
                  <c:v>0.29265361415662483</c:v>
                </c:pt>
                <c:pt idx="687">
                  <c:v>0.29762842145425511</c:v>
                </c:pt>
                <c:pt idx="688">
                  <c:v>0.30268780047594518</c:v>
                </c:pt>
                <c:pt idx="689">
                  <c:v>0.30783318894100392</c:v>
                </c:pt>
                <c:pt idx="690">
                  <c:v>0.31306604900996871</c:v>
                </c:pt>
                <c:pt idx="691">
                  <c:v>0.31838786770010591</c:v>
                </c:pt>
                <c:pt idx="692">
                  <c:v>0.32380015730797534</c:v>
                </c:pt>
                <c:pt idx="693">
                  <c:v>0.32418740249264161</c:v>
                </c:pt>
                <c:pt idx="694">
                  <c:v>0.32459132275196678</c:v>
                </c:pt>
                <c:pt idx="695">
                  <c:v>0.3249954053525928</c:v>
                </c:pt>
                <c:pt idx="696">
                  <c:v>0.32539967336382958</c:v>
                </c:pt>
                <c:pt idx="697">
                  <c:v>0.32580412137022885</c:v>
                </c:pt>
                <c:pt idx="698">
                  <c:v>0.32620874397905258</c:v>
                </c:pt>
                <c:pt idx="699">
                  <c:v>0.326613535777866</c:v>
                </c:pt>
                <c:pt idx="700">
                  <c:v>0.32701849134096872</c:v>
                </c:pt>
                <c:pt idx="701">
                  <c:v>0.3274236052355205</c:v>
                </c:pt>
                <c:pt idx="702">
                  <c:v>0.32782887202741656</c:v>
                </c:pt>
                <c:pt idx="703">
                  <c:v>0.32823428628690188</c:v>
                </c:pt>
                <c:pt idx="704">
                  <c:v>0.32861686076019181</c:v>
                </c:pt>
                <c:pt idx="705">
                  <c:v>0.33420304325008265</c:v>
                </c:pt>
                <c:pt idx="706">
                  <c:v>0.33988419084230165</c:v>
                </c:pt>
                <c:pt idx="707">
                  <c:v>0.34566191794358841</c:v>
                </c:pt>
                <c:pt idx="708">
                  <c:v>0.35153786640559714</c:v>
                </c:pt>
                <c:pt idx="709">
                  <c:v>0.35751370599145993</c:v>
                </c:pt>
                <c:pt idx="710">
                  <c:v>0.36359113485028255</c:v>
                </c:pt>
                <c:pt idx="711">
                  <c:v>0.36977187999970496</c:v>
                </c:pt>
                <c:pt idx="712">
                  <c:v>0.3760576978166677</c:v>
                </c:pt>
                <c:pt idx="713">
                  <c:v>0.38245037453651876</c:v>
                </c:pt>
                <c:pt idx="714">
                  <c:v>0.38895172676060735</c:v>
                </c:pt>
                <c:pt idx="715">
                  <c:v>0.39556360197250501</c:v>
                </c:pt>
                <c:pt idx="716">
                  <c:v>0.4022878790630055</c:v>
                </c:pt>
                <c:pt idx="717">
                  <c:v>0.4026969345253924</c:v>
                </c:pt>
                <c:pt idx="718">
                  <c:v>0.4031263540962941</c:v>
                </c:pt>
                <c:pt idx="719">
                  <c:v>0.40355577863571995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8112880"/>
        <c:axId val="398110920"/>
      </c:scatterChart>
      <c:valAx>
        <c:axId val="3981128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3147202490099695"/>
              <c:y val="0.9313725490196078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8110920"/>
        <c:crosses val="autoZero"/>
        <c:crossBetween val="midCat"/>
        <c:majorUnit val="5"/>
      </c:valAx>
      <c:valAx>
        <c:axId val="398110920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1.0437051532941943E-2"/>
              <c:y val="0.2684180947969738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398112880"/>
        <c:crosses val="autoZero"/>
        <c:crossBetween val="midCat"/>
        <c:majorUnit val="0.2"/>
      </c:valAx>
      <c:spPr>
        <a:ln w="25400">
          <a:solidFill>
            <a:prstClr val="black"/>
          </a:solidFill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15492972544851333"/>
          <c:y val="8.6363923885577579E-2"/>
          <c:w val="0.17527403283064133"/>
          <c:h val="0.1909097264839083"/>
        </c:manualLayout>
      </c:layout>
      <c:overlay val="0"/>
      <c:spPr>
        <a:ln w="25400">
          <a:solidFill>
            <a:schemeClr val="tx1"/>
          </a:solidFill>
        </a:ln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28575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Modelled!$P$2:$P$721</c:f>
              <c:numCache>
                <c:formatCode>General</c:formatCode>
                <c:ptCount val="720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15.041666666666668</c:v>
                </c:pt>
                <c:pt idx="361">
                  <c:v>15.083333333333334</c:v>
                </c:pt>
                <c:pt idx="362">
                  <c:v>15.125</c:v>
                </c:pt>
                <c:pt idx="363">
                  <c:v>15.166666666666668</c:v>
                </c:pt>
                <c:pt idx="364">
                  <c:v>15.208333333333334</c:v>
                </c:pt>
                <c:pt idx="365">
                  <c:v>15.25</c:v>
                </c:pt>
                <c:pt idx="366">
                  <c:v>15.291666666666668</c:v>
                </c:pt>
                <c:pt idx="367">
                  <c:v>15.333333333333334</c:v>
                </c:pt>
                <c:pt idx="368">
                  <c:v>15.375</c:v>
                </c:pt>
                <c:pt idx="369">
                  <c:v>15.416666666666668</c:v>
                </c:pt>
                <c:pt idx="370">
                  <c:v>15.458333333333334</c:v>
                </c:pt>
                <c:pt idx="371">
                  <c:v>15.5</c:v>
                </c:pt>
                <c:pt idx="372">
                  <c:v>15.541666666666668</c:v>
                </c:pt>
                <c:pt idx="373">
                  <c:v>15.583333333333334</c:v>
                </c:pt>
                <c:pt idx="374">
                  <c:v>15.625</c:v>
                </c:pt>
                <c:pt idx="375">
                  <c:v>15.666666666666668</c:v>
                </c:pt>
                <c:pt idx="376">
                  <c:v>15.708333333333334</c:v>
                </c:pt>
                <c:pt idx="377">
                  <c:v>15.75</c:v>
                </c:pt>
                <c:pt idx="378">
                  <c:v>15.791666666666668</c:v>
                </c:pt>
                <c:pt idx="379">
                  <c:v>15.833333333333334</c:v>
                </c:pt>
                <c:pt idx="380">
                  <c:v>15.875</c:v>
                </c:pt>
                <c:pt idx="381">
                  <c:v>15.916666666666668</c:v>
                </c:pt>
                <c:pt idx="382">
                  <c:v>15.958333333333334</c:v>
                </c:pt>
                <c:pt idx="383">
                  <c:v>16</c:v>
                </c:pt>
                <c:pt idx="384">
                  <c:v>16.041666666666668</c:v>
                </c:pt>
                <c:pt idx="385">
                  <c:v>16.083333333333336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16.208333333333336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16.333333333333336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16.458333333333336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16.583333333333336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16.708333333333336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16.833333333333336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16.958333333333336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17.083333333333336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17.208333333333336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17.333333333333336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17.458333333333336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17.583333333333336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17.708333333333336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17.833333333333336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17.958333333333336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18.083333333333336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18.208333333333336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18.333333333333336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18.458333333333336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26.083333333333332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26.208333333333332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26.333333333333332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26.458333333333332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26.583333333333332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26.708333333333332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26.833333333333332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26.958333333333332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27.083333333333332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27.208333333333332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27.333333333333332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27.458333333333332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27.583333333333332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27.708333333333332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27.833333333333332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27.958333333333332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28.083333333333332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28.208333333333332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28.333333333333332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28.458333333333332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28.583333333333332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28.708333333333332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28.833333333333332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28.958333333333332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29.083333333333332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29.208333333333332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29.333333333333332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29.458333333333332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29.583333333333332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29.708333333333332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29.833333333333332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29.958333333333332</c:v>
                </c:pt>
                <c:pt idx="719">
                  <c:v>30</c:v>
                </c:pt>
              </c:numCache>
            </c:numRef>
          </c:xVal>
          <c:yVal>
            <c:numRef>
              <c:f>Modelled!$Q$2:$Q$721</c:f>
              <c:numCache>
                <c:formatCode>General</c:formatCode>
                <c:ptCount val="7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1.355932148172513E-4</c:v>
                </c:pt>
                <c:pt idx="73">
                  <c:v>1.3759415643683698E-4</c:v>
                </c:pt>
                <c:pt idx="74">
                  <c:v>1.3818523861837439E-4</c:v>
                </c:pt>
                <c:pt idx="75">
                  <c:v>1.383018744662999E-4</c:v>
                </c:pt>
                <c:pt idx="76">
                  <c:v>1.3842256898293628E-4</c:v>
                </c:pt>
                <c:pt idx="77">
                  <c:v>1.3854326365527451E-4</c:v>
                </c:pt>
                <c:pt idx="78">
                  <c:v>1.3866395842611817E-4</c:v>
                </c:pt>
                <c:pt idx="79">
                  <c:v>1.3878465326179763E-4</c:v>
                </c:pt>
                <c:pt idx="80">
                  <c:v>1.3890534814089503E-4</c:v>
                </c:pt>
                <c:pt idx="81">
                  <c:v>1.4096259602698266E-4</c:v>
                </c:pt>
                <c:pt idx="82">
                  <c:v>1.4305481712713377E-4</c:v>
                </c:pt>
                <c:pt idx="83">
                  <c:v>1.4518260598598746E-4</c:v>
                </c:pt>
                <c:pt idx="84">
                  <c:v>1.4734656725544167E-4</c:v>
                </c:pt>
                <c:pt idx="85">
                  <c:v>1.4954731586647659E-4</c:v>
                </c:pt>
                <c:pt idx="86">
                  <c:v>1.5178547720389913E-4</c:v>
                </c:pt>
                <c:pt idx="87">
                  <c:v>1.5406168728405783E-4</c:v>
                </c:pt>
                <c:pt idx="88">
                  <c:v>1.5637659293557922E-4</c:v>
                </c:pt>
                <c:pt idx="89">
                  <c:v>1.5873085198317652E-4</c:v>
                </c:pt>
                <c:pt idx="90">
                  <c:v>1.6112513343458291E-4</c:v>
                </c:pt>
                <c:pt idx="91">
                  <c:v>1.6356011767066324E-4</c:v>
                </c:pt>
                <c:pt idx="92">
                  <c:v>1.6603649663875694E-4</c:v>
                </c:pt>
                <c:pt idx="93">
                  <c:v>1.6855497404930821E-4</c:v>
                </c:pt>
                <c:pt idx="94">
                  <c:v>1.7111626557583887E-4</c:v>
                </c:pt>
                <c:pt idx="95">
                  <c:v>1.7372109905832055E-4</c:v>
                </c:pt>
                <c:pt idx="96">
                  <c:v>1.7637021471000444E-4</c:v>
                </c:pt>
                <c:pt idx="97">
                  <c:v>1.7906436532776692E-4</c:v>
                </c:pt>
                <c:pt idx="98">
                  <c:v>1.8168447403880074E-4</c:v>
                </c:pt>
                <c:pt idx="99">
                  <c:v>1.8426035871784514E-4</c:v>
                </c:pt>
                <c:pt idx="100">
                  <c:v>1.8682453245533756E-4</c:v>
                </c:pt>
                <c:pt idx="101">
                  <c:v>1.8937677997915738E-4</c:v>
                </c:pt>
                <c:pt idx="102">
                  <c:v>1.9191720581394412E-4</c:v>
                </c:pt>
                <c:pt idx="103">
                  <c:v>1.9444591043272564E-4</c:v>
                </c:pt>
                <c:pt idx="104">
                  <c:v>1.9696299343437165E-4</c:v>
                </c:pt>
                <c:pt idx="105">
                  <c:v>2.0000722129044838E-4</c:v>
                </c:pt>
                <c:pt idx="106">
                  <c:v>2.031032010200784E-4</c:v>
                </c:pt>
                <c:pt idx="107">
                  <c:v>2.0625181240511214E-4</c:v>
                </c:pt>
                <c:pt idx="108">
                  <c:v>2.0945395018369146E-4</c:v>
                </c:pt>
                <c:pt idx="109">
                  <c:v>2.1271052430450659E-4</c:v>
                </c:pt>
                <c:pt idx="110">
                  <c:v>2.1602246018537563E-4</c:v>
                </c:pt>
                <c:pt idx="111">
                  <c:v>2.1939069897621943E-4</c:v>
                </c:pt>
                <c:pt idx="112">
                  <c:v>2.2281619782650762E-4</c:v>
                </c:pt>
                <c:pt idx="113">
                  <c:v>2.2629993015725066E-4</c:v>
                </c:pt>
                <c:pt idx="114">
                  <c:v>2.2984288593761633E-4</c:v>
                </c:pt>
                <c:pt idx="115">
                  <c:v>2.3344607196624823E-4</c:v>
                </c:pt>
                <c:pt idx="116">
                  <c:v>2.3711051215736688E-4</c:v>
                </c:pt>
                <c:pt idx="117">
                  <c:v>2.408372478317345E-4</c:v>
                </c:pt>
                <c:pt idx="118">
                  <c:v>2.4462733801256642E-4</c:v>
                </c:pt>
                <c:pt idx="119">
                  <c:v>2.4848185972647246E-4</c:v>
                </c:pt>
                <c:pt idx="120">
                  <c:v>2.5240190830951492E-4</c:v>
                </c:pt>
                <c:pt idx="121">
                  <c:v>2.5638859771846909E-4</c:v>
                </c:pt>
                <c:pt idx="122">
                  <c:v>2.6044306084737549E-4</c:v>
                </c:pt>
                <c:pt idx="123">
                  <c:v>2.6456644984947325E-4</c:v>
                </c:pt>
                <c:pt idx="124">
                  <c:v>2.6875993646460679E-4</c:v>
                </c:pt>
                <c:pt idx="125">
                  <c:v>2.7302471235219749E-4</c:v>
                </c:pt>
                <c:pt idx="126">
                  <c:v>2.7736198942987728E-4</c:v>
                </c:pt>
                <c:pt idx="127">
                  <c:v>2.8177300021787761E-4</c:v>
                </c:pt>
                <c:pt idx="128">
                  <c:v>2.8625899818927398E-4</c:v>
                </c:pt>
                <c:pt idx="129">
                  <c:v>2.9082125812618403E-4</c:v>
                </c:pt>
                <c:pt idx="130">
                  <c:v>2.9546107648202152E-4</c:v>
                </c:pt>
                <c:pt idx="131">
                  <c:v>3.0017977174990836E-4</c:v>
                </c:pt>
                <c:pt idx="132">
                  <c:v>3.0497868483734923E-4</c:v>
                </c:pt>
                <c:pt idx="133">
                  <c:v>3.0985917944727659E-4</c:v>
                </c:pt>
                <c:pt idx="134">
                  <c:v>3.148226424655728E-4</c:v>
                </c:pt>
                <c:pt idx="135">
                  <c:v>3.1987048435517986E-4</c:v>
                </c:pt>
                <c:pt idx="136">
                  <c:v>3.2500413955691035E-4</c:v>
                </c:pt>
                <c:pt idx="137">
                  <c:v>3.3022506689707026E-4</c:v>
                </c:pt>
                <c:pt idx="138">
                  <c:v>3.3553475000201282E-4</c:v>
                </c:pt>
                <c:pt idx="139">
                  <c:v>3.4093469771973945E-4</c:v>
                </c:pt>
                <c:pt idx="140">
                  <c:v>3.4642644454866746E-4</c:v>
                </c:pt>
                <c:pt idx="141">
                  <c:v>3.5201155107368717E-4</c:v>
                </c:pt>
                <c:pt idx="142">
                  <c:v>3.5769160440963225E-4</c:v>
                </c:pt>
                <c:pt idx="143">
                  <c:v>3.6346821865228842E-4</c:v>
                </c:pt>
                <c:pt idx="144">
                  <c:v>3.6934303533706975E-4</c:v>
                </c:pt>
                <c:pt idx="145">
                  <c:v>3.7531772390549237E-4</c:v>
                </c:pt>
                <c:pt idx="146">
                  <c:v>3.8139398217957812E-4</c:v>
                </c:pt>
                <c:pt idx="147">
                  <c:v>3.8757353684432339E-4</c:v>
                </c:pt>
                <c:pt idx="148">
                  <c:v>3.9385814393836922E-4</c:v>
                </c:pt>
                <c:pt idx="149">
                  <c:v>4.0024958935301396E-4</c:v>
                </c:pt>
                <c:pt idx="150">
                  <c:v>4.0674968933970758E-4</c:v>
                </c:pt>
                <c:pt idx="151">
                  <c:v>4.1336029102617504E-4</c:v>
                </c:pt>
                <c:pt idx="152">
                  <c:v>4.2008327294131242E-4</c:v>
                </c:pt>
                <c:pt idx="153">
                  <c:v>4.2692054554900708E-4</c:v>
                </c:pt>
                <c:pt idx="154">
                  <c:v>4.3387405179103267E-4</c:v>
                </c:pt>
                <c:pt idx="155">
                  <c:v>4.4094576763917265E-4</c:v>
                </c:pt>
                <c:pt idx="156">
                  <c:v>4.4813770265673101E-4</c:v>
                </c:pt>
                <c:pt idx="157">
                  <c:v>4.5545190056958782E-4</c:v>
                </c:pt>
                <c:pt idx="158">
                  <c:v>4.628904398469633E-4</c:v>
                </c:pt>
                <c:pt idx="159">
                  <c:v>4.7045543429205403E-4</c:v>
                </c:pt>
                <c:pt idx="160">
                  <c:v>4.7814903364271132E-4</c:v>
                </c:pt>
                <c:pt idx="161">
                  <c:v>4.8597342418232978E-4</c:v>
                </c:pt>
                <c:pt idx="162">
                  <c:v>4.9393082936112183E-4</c:v>
                </c:pt>
                <c:pt idx="163">
                  <c:v>5.0202351042795336E-4</c:v>
                </c:pt>
                <c:pt idx="164">
                  <c:v>5.1025376707292092E-4</c:v>
                </c:pt>
                <c:pt idx="165">
                  <c:v>5.1862393808085308E-4</c:v>
                </c:pt>
                <c:pt idx="166">
                  <c:v>5.2713640199591994E-4</c:v>
                </c:pt>
                <c:pt idx="167">
                  <c:v>5.35793577797543E-4</c:v>
                </c:pt>
                <c:pt idx="168">
                  <c:v>5.4459792558779376E-4</c:v>
                </c:pt>
                <c:pt idx="169">
                  <c:v>5.535519472904787E-4</c:v>
                </c:pt>
                <c:pt idx="170">
                  <c:v>5.6265818736210907E-4</c:v>
                </c:pt>
                <c:pt idx="171">
                  <c:v>5.7191923351495753E-4</c:v>
                </c:pt>
                <c:pt idx="172">
                  <c:v>5.8133771745240426E-4</c:v>
                </c:pt>
                <c:pt idx="173">
                  <c:v>5.9091631561678729E-4</c:v>
                </c:pt>
                <c:pt idx="174">
                  <c:v>6.0065774994996508E-4</c:v>
                </c:pt>
                <c:pt idx="175">
                  <c:v>6.1056478866680685E-4</c:v>
                </c:pt>
                <c:pt idx="176">
                  <c:v>6.2064024704183512E-4</c:v>
                </c:pt>
                <c:pt idx="177">
                  <c:v>6.308869882092386E-4</c:v>
                </c:pt>
                <c:pt idx="178">
                  <c:v>6.4130792397648834E-4</c:v>
                </c:pt>
                <c:pt idx="179">
                  <c:v>6.5190601565178093E-4</c:v>
                </c:pt>
                <c:pt idx="180">
                  <c:v>6.6268427488555353E-4</c:v>
                </c:pt>
                <c:pt idx="181">
                  <c:v>6.736457645263004E-4</c:v>
                </c:pt>
                <c:pt idx="182">
                  <c:v>6.8479359949094002E-4</c:v>
                </c:pt>
                <c:pt idx="183">
                  <c:v>6.9613094764997845E-4</c:v>
                </c:pt>
                <c:pt idx="184">
                  <c:v>7.0766103072772055E-4</c:v>
                </c:pt>
                <c:pt idx="185">
                  <c:v>7.1938712521778421E-4</c:v>
                </c:pt>
                <c:pt idx="186">
                  <c:v>7.3131256331417896E-4</c:v>
                </c:pt>
                <c:pt idx="187">
                  <c:v>7.4344073385821242E-4</c:v>
                </c:pt>
                <c:pt idx="188">
                  <c:v>7.5577508330149448E-4</c:v>
                </c:pt>
                <c:pt idx="189">
                  <c:v>7.6831911668531229E-4</c:v>
                </c:pt>
                <c:pt idx="190">
                  <c:v>7.8107639863665495E-4</c:v>
                </c:pt>
                <c:pt idx="191">
                  <c:v>7.9405055438117056E-4</c:v>
                </c:pt>
                <c:pt idx="192">
                  <c:v>8.0724527077334282E-4</c:v>
                </c:pt>
                <c:pt idx="193">
                  <c:v>8.2066429734418207E-4</c:v>
                </c:pt>
                <c:pt idx="194">
                  <c:v>8.343114473667256E-4</c:v>
                </c:pt>
                <c:pt idx="195">
                  <c:v>8.4819059893965229E-4</c:v>
                </c:pt>
                <c:pt idx="196">
                  <c:v>8.6230569608931884E-4</c:v>
                </c:pt>
                <c:pt idx="197">
                  <c:v>8.7666074989052958E-4</c:v>
                </c:pt>
                <c:pt idx="198">
                  <c:v>8.9125983960636093E-4</c:v>
                </c:pt>
                <c:pt idx="199">
                  <c:v>9.0610711384736162E-4</c:v>
                </c:pt>
                <c:pt idx="200">
                  <c:v>9.2120679175045918E-4</c:v>
                </c:pt>
                <c:pt idx="201">
                  <c:v>9.365631641779094E-4</c:v>
                </c:pt>
                <c:pt idx="202">
                  <c:v>9.5218059493662628E-4</c:v>
                </c:pt>
                <c:pt idx="203">
                  <c:v>9.6806352201824115E-4</c:v>
                </c:pt>
                <c:pt idx="204">
                  <c:v>9.8421645886024385E-4</c:v>
                </c:pt>
                <c:pt idx="205">
                  <c:v>1.0006439956285603E-3</c:v>
                </c:pt>
                <c:pt idx="206">
                  <c:v>1.0173508005219386E-3</c:v>
                </c:pt>
                <c:pt idx="207">
                  <c:v>1.0343416210985038E-3</c:v>
                </c:pt>
                <c:pt idx="208">
                  <c:v>1.051621285624871E-3</c:v>
                </c:pt>
                <c:pt idx="209">
                  <c:v>1.0691947044481861E-3</c:v>
                </c:pt>
                <c:pt idx="210">
                  <c:v>1.0870668713914978E-3</c:v>
                </c:pt>
                <c:pt idx="211">
                  <c:v>1.1052428651728457E-3</c:v>
                </c:pt>
                <c:pt idx="212">
                  <c:v>1.1237278508484762E-3</c:v>
                </c:pt>
                <c:pt idx="213">
                  <c:v>1.1425270812805931E-3</c:v>
                </c:pt>
                <c:pt idx="214">
                  <c:v>1.1616458986300553E-3</c:v>
                </c:pt>
                <c:pt idx="215">
                  <c:v>1.1810897358744588E-3</c:v>
                </c:pt>
                <c:pt idx="216">
                  <c:v>1.2008641183520173E-3</c:v>
                </c:pt>
                <c:pt idx="217">
                  <c:v>1.2209746653316937E-3</c:v>
                </c:pt>
                <c:pt idx="218">
                  <c:v>1.2414270916100247E-3</c:v>
                </c:pt>
                <c:pt idx="219">
                  <c:v>1.2622272091350878E-3</c:v>
                </c:pt>
                <c:pt idx="220">
                  <c:v>1.2833809286580766E-3</c:v>
                </c:pt>
                <c:pt idx="221">
                  <c:v>1.3048942614129562E-3</c:v>
                </c:pt>
                <c:pt idx="222">
                  <c:v>1.326773320824669E-3</c:v>
                </c:pt>
                <c:pt idx="223">
                  <c:v>1.3490243242463807E-3</c:v>
                </c:pt>
                <c:pt idx="224">
                  <c:v>1.3716535947262613E-3</c:v>
                </c:pt>
                <c:pt idx="225">
                  <c:v>1.3946675628043004E-3</c:v>
                </c:pt>
                <c:pt idx="226">
                  <c:v>1.4180727683396658E-3</c:v>
                </c:pt>
                <c:pt idx="227">
                  <c:v>1.4418758623691327E-3</c:v>
                </c:pt>
                <c:pt idx="228">
                  <c:v>1.4660836089971005E-3</c:v>
                </c:pt>
                <c:pt idx="229">
                  <c:v>1.4907028873177436E-3</c:v>
                </c:pt>
                <c:pt idx="230">
                  <c:v>1.5157406933698377E-3</c:v>
                </c:pt>
                <c:pt idx="231">
                  <c:v>1.5412041421248171E-3</c:v>
                </c:pt>
                <c:pt idx="232">
                  <c:v>1.5671004695086315E-3</c:v>
                </c:pt>
                <c:pt idx="233">
                  <c:v>1.5934370344579706E-3</c:v>
                </c:pt>
                <c:pt idx="234">
                  <c:v>1.6202213210114486E-3</c:v>
                </c:pt>
                <c:pt idx="235">
                  <c:v>1.6474609404363359E-3</c:v>
                </c:pt>
                <c:pt idx="236">
                  <c:v>1.675163633391446E-3</c:v>
                </c:pt>
                <c:pt idx="237">
                  <c:v>1.703337272126793E-3</c:v>
                </c:pt>
                <c:pt idx="238">
                  <c:v>1.7319898627206406E-3</c:v>
                </c:pt>
                <c:pt idx="239">
                  <c:v>1.7611295473545841E-3</c:v>
                </c:pt>
                <c:pt idx="240">
                  <c:v>1.7907646066273044E-3</c:v>
                </c:pt>
                <c:pt idx="241">
                  <c:v>1.8209034619076608E-3</c:v>
                </c:pt>
                <c:pt idx="242">
                  <c:v>1.8515546777277837E-3</c:v>
                </c:pt>
                <c:pt idx="243">
                  <c:v>1.8827269642168482E-3</c:v>
                </c:pt>
                <c:pt idx="244">
                  <c:v>1.9144291795762272E-3</c:v>
                </c:pt>
                <c:pt idx="245">
                  <c:v>1.9466703325967157E-3</c:v>
                </c:pt>
                <c:pt idx="246">
                  <c:v>1.9794595852185523E-3</c:v>
                </c:pt>
                <c:pt idx="247">
                  <c:v>2.0128062551349603E-3</c:v>
                </c:pt>
                <c:pt idx="248">
                  <c:v>2.0467198184399471E-3</c:v>
                </c:pt>
                <c:pt idx="249">
                  <c:v>2.0812099123211185E-3</c:v>
                </c:pt>
                <c:pt idx="250">
                  <c:v>2.11628633779827E-3</c:v>
                </c:pt>
                <c:pt idx="251">
                  <c:v>2.1519590625085332E-3</c:v>
                </c:pt>
                <c:pt idx="252">
                  <c:v>2.1882382235388705E-3</c:v>
                </c:pt>
                <c:pt idx="253">
                  <c:v>2.2251341303067243E-3</c:v>
                </c:pt>
                <c:pt idx="254">
                  <c:v>2.2626572674896315E-3</c:v>
                </c:pt>
                <c:pt idx="255">
                  <c:v>2.3008182980046466E-3</c:v>
                </c:pt>
                <c:pt idx="256">
                  <c:v>2.3396280660384181E-3</c:v>
                </c:pt>
                <c:pt idx="257">
                  <c:v>2.3790976001287632E-3</c:v>
                </c:pt>
                <c:pt idx="258">
                  <c:v>2.419238116298645E-3</c:v>
                </c:pt>
                <c:pt idx="259">
                  <c:v>2.4600610212434149E-3</c:v>
                </c:pt>
                <c:pt idx="260">
                  <c:v>2.5015779155722457E-3</c:v>
                </c:pt>
                <c:pt idx="261">
                  <c:v>2.5438005971046666E-3</c:v>
                </c:pt>
                <c:pt idx="262">
                  <c:v>2.5867410642231377E-3</c:v>
                </c:pt>
                <c:pt idx="263">
                  <c:v>2.6304115192826234E-3</c:v>
                </c:pt>
                <c:pt idx="264">
                  <c:v>2.674824372078121E-3</c:v>
                </c:pt>
                <c:pt idx="265">
                  <c:v>2.7199922433711419E-3</c:v>
                </c:pt>
                <c:pt idx="266">
                  <c:v>2.7659279684761435E-3</c:v>
                </c:pt>
                <c:pt idx="267">
                  <c:v>2.8126446009079302E-3</c:v>
                </c:pt>
                <c:pt idx="268">
                  <c:v>2.8601554160910571E-3</c:v>
                </c:pt>
                <c:pt idx="269">
                  <c:v>2.9084739151322976E-3</c:v>
                </c:pt>
                <c:pt idx="270">
                  <c:v>2.95761382865724E-3</c:v>
                </c:pt>
                <c:pt idx="271">
                  <c:v>3.0075891207121041E-3</c:v>
                </c:pt>
                <c:pt idx="272">
                  <c:v>3.058413992731903E-3</c:v>
                </c:pt>
                <c:pt idx="273">
                  <c:v>3.1101028875760378E-3</c:v>
                </c:pt>
                <c:pt idx="274">
                  <c:v>3.1626704936325227E-3</c:v>
                </c:pt>
                <c:pt idx="275">
                  <c:v>3.2161317489919675E-3</c:v>
                </c:pt>
                <c:pt idx="276">
                  <c:v>3.2705018456925237E-3</c:v>
                </c:pt>
                <c:pt idx="277">
                  <c:v>3.3257962340369892E-3</c:v>
                </c:pt>
                <c:pt idx="278">
                  <c:v>3.3820306269833115E-3</c:v>
                </c:pt>
                <c:pt idx="279">
                  <c:v>3.4392210046097194E-3</c:v>
                </c:pt>
                <c:pt idx="280">
                  <c:v>3.4973836186557774E-3</c:v>
                </c:pt>
                <c:pt idx="281">
                  <c:v>3.556534997140618E-3</c:v>
                </c:pt>
                <c:pt idx="282">
                  <c:v>3.6166919490597002E-3</c:v>
                </c:pt>
                <c:pt idx="283">
                  <c:v>3.6778715691614082E-3</c:v>
                </c:pt>
                <c:pt idx="284">
                  <c:v>3.7400912428048444E-3</c:v>
                </c:pt>
                <c:pt idx="285">
                  <c:v>3.8033686509002201E-3</c:v>
                </c:pt>
                <c:pt idx="286">
                  <c:v>3.8677217749332163E-3</c:v>
                </c:pt>
                <c:pt idx="287">
                  <c:v>3.9331689020747733E-3</c:v>
                </c:pt>
                <c:pt idx="288">
                  <c:v>3.9997286303777371E-3</c:v>
                </c:pt>
                <c:pt idx="289">
                  <c:v>4.0674198740618507E-3</c:v>
                </c:pt>
                <c:pt idx="290">
                  <c:v>4.1362618688885943E-3</c:v>
                </c:pt>
                <c:pt idx="291">
                  <c:v>4.2062741776273931E-3</c:v>
                </c:pt>
                <c:pt idx="292">
                  <c:v>4.2774766956147521E-3</c:v>
                </c:pt>
                <c:pt idx="293">
                  <c:v>4.346875256821035E-3</c:v>
                </c:pt>
                <c:pt idx="294">
                  <c:v>4.4126847050273386E-3</c:v>
                </c:pt>
                <c:pt idx="295">
                  <c:v>4.4781938947078279E-3</c:v>
                </c:pt>
                <c:pt idx="296">
                  <c:v>4.5433761764183843E-3</c:v>
                </c:pt>
                <c:pt idx="297">
                  <c:v>4.620309428385188E-3</c:v>
                </c:pt>
                <c:pt idx="298">
                  <c:v>4.6985505456354285E-3</c:v>
                </c:pt>
                <c:pt idx="299">
                  <c:v>4.7781217618789243E-3</c:v>
                </c:pt>
                <c:pt idx="300">
                  <c:v>4.8590456887985583E-3</c:v>
                </c:pt>
                <c:pt idx="301">
                  <c:v>4.9413453224758253E-3</c:v>
                </c:pt>
                <c:pt idx="302">
                  <c:v>5.0250440499256073E-3</c:v>
                </c:pt>
                <c:pt idx="303">
                  <c:v>5.1101656557420343E-3</c:v>
                </c:pt>
                <c:pt idx="304">
                  <c:v>5.1967343288573404E-3</c:v>
                </c:pt>
                <c:pt idx="305">
                  <c:v>5.2847746694156088E-3</c:v>
                </c:pt>
                <c:pt idx="306">
                  <c:v>5.3743116957633667E-3</c:v>
                </c:pt>
                <c:pt idx="307">
                  <c:v>5.4653708515590357E-3</c:v>
                </c:pt>
                <c:pt idx="308">
                  <c:v>5.557978013003232E-3</c:v>
                </c:pt>
                <c:pt idx="309">
                  <c:v>5.6521594961919802E-3</c:v>
                </c:pt>
                <c:pt idx="310">
                  <c:v>5.747942064594936E-3</c:v>
                </c:pt>
                <c:pt idx="311">
                  <c:v>5.8453529366607436E-3</c:v>
                </c:pt>
                <c:pt idx="312">
                  <c:v>5.9444197935516682E-3</c:v>
                </c:pt>
                <c:pt idx="313">
                  <c:v>6.0451707870097376E-3</c:v>
                </c:pt>
                <c:pt idx="314">
                  <c:v>6.1476345473565957E-3</c:v>
                </c:pt>
                <c:pt idx="315">
                  <c:v>6.2447941667614516E-3</c:v>
                </c:pt>
                <c:pt idx="316">
                  <c:v>6.3414365191652921E-3</c:v>
                </c:pt>
                <c:pt idx="317">
                  <c:v>6.4375792586286763E-3</c:v>
                </c:pt>
                <c:pt idx="318">
                  <c:v>6.5332261648865173E-3</c:v>
                </c:pt>
                <c:pt idx="319">
                  <c:v>6.6283810855135433E-3</c:v>
                </c:pt>
                <c:pt idx="320">
                  <c:v>6.7230478177028692E-3</c:v>
                </c:pt>
                <c:pt idx="321">
                  <c:v>6.8370354875715101E-3</c:v>
                </c:pt>
                <c:pt idx="322">
                  <c:v>6.9529609478279153E-3</c:v>
                </c:pt>
                <c:pt idx="323">
                  <c:v>7.0708571409086839E-3</c:v>
                </c:pt>
                <c:pt idx="324">
                  <c:v>7.1907575692718231E-3</c:v>
                </c:pt>
                <c:pt idx="325">
                  <c:v>7.3126963049171372E-3</c:v>
                </c:pt>
                <c:pt idx="326">
                  <c:v>7.4367079990684225E-3</c:v>
                </c:pt>
                <c:pt idx="327">
                  <c:v>7.5628278920202765E-3</c:v>
                </c:pt>
                <c:pt idx="328">
                  <c:v>7.6910918231523134E-3</c:v>
                </c:pt>
                <c:pt idx="329">
                  <c:v>7.8215362411135966E-3</c:v>
                </c:pt>
                <c:pt idx="330">
                  <c:v>7.9541982141802196E-3</c:v>
                </c:pt>
                <c:pt idx="331">
                  <c:v>8.0891154407889757E-3</c:v>
                </c:pt>
                <c:pt idx="332">
                  <c:v>8.2263262602500793E-3</c:v>
                </c:pt>
                <c:pt idx="333">
                  <c:v>8.3550400104935238E-3</c:v>
                </c:pt>
                <c:pt idx="334">
                  <c:v>8.4831511386708122E-3</c:v>
                </c:pt>
                <c:pt idx="335">
                  <c:v>8.6106035226428245E-3</c:v>
                </c:pt>
                <c:pt idx="336">
                  <c:v>8.7374021774673013E-3</c:v>
                </c:pt>
                <c:pt idx="337">
                  <c:v>8.8635515754489583E-3</c:v>
                </c:pt>
                <c:pt idx="338">
                  <c:v>8.98905611871198E-3</c:v>
                </c:pt>
                <c:pt idx="339">
                  <c:v>9.1139201360524117E-3</c:v>
                </c:pt>
                <c:pt idx="340">
                  <c:v>9.2350513877100058E-3</c:v>
                </c:pt>
                <c:pt idx="341">
                  <c:v>9.3574942417397819E-3</c:v>
                </c:pt>
                <c:pt idx="342">
                  <c:v>9.4792737360641574E-3</c:v>
                </c:pt>
                <c:pt idx="343">
                  <c:v>9.6004102143987299E-3</c:v>
                </c:pt>
                <c:pt idx="344">
                  <c:v>9.7209084466317978E-3</c:v>
                </c:pt>
                <c:pt idx="345">
                  <c:v>9.8858597471922303E-3</c:v>
                </c:pt>
                <c:pt idx="346">
                  <c:v>1.0053615219862189E-2</c:v>
                </c:pt>
                <c:pt idx="347">
                  <c:v>1.0224222535567542E-2</c:v>
                </c:pt>
                <c:pt idx="348">
                  <c:v>1.0397730175639882E-2</c:v>
                </c:pt>
                <c:pt idx="349">
                  <c:v>1.057418744559345E-2</c:v>
                </c:pt>
                <c:pt idx="350">
                  <c:v>1.0753644489136233E-2</c:v>
                </c:pt>
                <c:pt idx="351">
                  <c:v>1.093615230241924E-2</c:v>
                </c:pt>
                <c:pt idx="352">
                  <c:v>1.1121762748528058E-2</c:v>
                </c:pt>
                <c:pt idx="353">
                  <c:v>1.1310528572220729E-2</c:v>
                </c:pt>
                <c:pt idx="354">
                  <c:v>1.1502503414916173E-2</c:v>
                </c:pt>
                <c:pt idx="355">
                  <c:v>1.1697741829937439E-2</c:v>
                </c:pt>
                <c:pt idx="356">
                  <c:v>1.1896299298014069E-2</c:v>
                </c:pt>
                <c:pt idx="357">
                  <c:v>1.2058435363172521E-2</c:v>
                </c:pt>
                <c:pt idx="358">
                  <c:v>1.2219945387453433E-2</c:v>
                </c:pt>
                <c:pt idx="359">
                  <c:v>1.2380566250903585E-2</c:v>
                </c:pt>
                <c:pt idx="360">
                  <c:v>1.2540305836864213E-2</c:v>
                </c:pt>
                <c:pt idx="361">
                  <c:v>1.2699170010599857E-2</c:v>
                </c:pt>
                <c:pt idx="362">
                  <c:v>1.2857164606538338E-2</c:v>
                </c:pt>
                <c:pt idx="363">
                  <c:v>1.301429541225107E-2</c:v>
                </c:pt>
                <c:pt idx="364">
                  <c:v>1.3170568167078541E-2</c:v>
                </c:pt>
                <c:pt idx="365">
                  <c:v>1.3325988560764342E-2</c:v>
                </c:pt>
                <c:pt idx="366">
                  <c:v>1.3480562232199064E-2</c:v>
                </c:pt>
                <c:pt idx="367">
                  <c:v>1.3634294768268948E-2</c:v>
                </c:pt>
                <c:pt idx="368">
                  <c:v>1.3787191702805214E-2</c:v>
                </c:pt>
                <c:pt idx="369">
                  <c:v>1.4021269818720594E-2</c:v>
                </c:pt>
                <c:pt idx="370">
                  <c:v>1.4259327262606539E-2</c:v>
                </c:pt>
                <c:pt idx="371">
                  <c:v>1.4501431683038543E-2</c:v>
                </c:pt>
                <c:pt idx="372">
                  <c:v>1.4747651878617886E-2</c:v>
                </c:pt>
                <c:pt idx="373">
                  <c:v>1.4998057817522083E-2</c:v>
                </c:pt>
                <c:pt idx="374">
                  <c:v>1.5252720657387652E-2</c:v>
                </c:pt>
                <c:pt idx="375">
                  <c:v>1.5511712765530934E-2</c:v>
                </c:pt>
                <c:pt idx="376">
                  <c:v>1.5775107739512653E-2</c:v>
                </c:pt>
                <c:pt idx="377">
                  <c:v>1.6042980428052057E-2</c:v>
                </c:pt>
                <c:pt idx="378">
                  <c:v>1.6315406952296635E-2</c:v>
                </c:pt>
                <c:pt idx="379">
                  <c:v>1.6592464727453366E-2</c:v>
                </c:pt>
                <c:pt idx="380">
                  <c:v>1.6874232484787772E-2</c:v>
                </c:pt>
                <c:pt idx="381">
                  <c:v>1.7063969212835862E-2</c:v>
                </c:pt>
                <c:pt idx="382">
                  <c:v>1.7253256243905491E-2</c:v>
                </c:pt>
                <c:pt idx="383">
                  <c:v>1.744147795500349E-2</c:v>
                </c:pt>
                <c:pt idx="384">
                  <c:v>1.7628647137615285E-2</c:v>
                </c:pt>
                <c:pt idx="385">
                  <c:v>1.7814772263003653E-2</c:v>
                </c:pt>
                <c:pt idx="386">
                  <c:v>1.7999861768113835E-2</c:v>
                </c:pt>
                <c:pt idx="387">
                  <c:v>1.8183924022724431E-2</c:v>
                </c:pt>
                <c:pt idx="388">
                  <c:v>1.8366967326288685E-2</c:v>
                </c:pt>
                <c:pt idx="389">
                  <c:v>1.8548999905029357E-2</c:v>
                </c:pt>
                <c:pt idx="390">
                  <c:v>1.8730029909411583E-2</c:v>
                </c:pt>
                <c:pt idx="391">
                  <c:v>1.891006541194043E-2</c:v>
                </c:pt>
                <c:pt idx="392">
                  <c:v>1.9089114405244176E-2</c:v>
                </c:pt>
                <c:pt idx="393">
                  <c:v>1.9413325207101016E-2</c:v>
                </c:pt>
                <c:pt idx="394">
                  <c:v>1.9743047592589429E-2</c:v>
                </c:pt>
                <c:pt idx="395">
                  <c:v>2.007837525863114E-2</c:v>
                </c:pt>
                <c:pt idx="396">
                  <c:v>2.0419403494995561E-2</c:v>
                </c:pt>
                <c:pt idx="397">
                  <c:v>2.0766229211378179E-2</c:v>
                </c:pt>
                <c:pt idx="398">
                  <c:v>2.11189509649393E-2</c:v>
                </c:pt>
                <c:pt idx="399">
                  <c:v>2.1477668988310963E-2</c:v>
                </c:pt>
                <c:pt idx="400">
                  <c:v>2.1842485218079945E-2</c:v>
                </c:pt>
                <c:pt idx="401">
                  <c:v>2.2213503323754998E-2</c:v>
                </c:pt>
                <c:pt idx="402">
                  <c:v>2.259082873722652E-2</c:v>
                </c:pt>
                <c:pt idx="403">
                  <c:v>2.2974568682727067E-2</c:v>
                </c:pt>
                <c:pt idx="404">
                  <c:v>2.3364832207301116E-2</c:v>
                </c:pt>
                <c:pt idx="405">
                  <c:v>2.3588921462318779E-2</c:v>
                </c:pt>
                <c:pt idx="406">
                  <c:v>2.3812783335764941E-2</c:v>
                </c:pt>
                <c:pt idx="407">
                  <c:v>2.4035393319836156E-2</c:v>
                </c:pt>
                <c:pt idx="408">
                  <c:v>2.4256767593867655E-2</c:v>
                </c:pt>
                <c:pt idx="409">
                  <c:v>2.4476915766297878E-2</c:v>
                </c:pt>
                <c:pt idx="410">
                  <c:v>2.4695847362943099E-2</c:v>
                </c:pt>
                <c:pt idx="411">
                  <c:v>2.4913571787938633E-2</c:v>
                </c:pt>
                <c:pt idx="412">
                  <c:v>2.5130098324949328E-2</c:v>
                </c:pt>
                <c:pt idx="413">
                  <c:v>2.5345436138213925E-2</c:v>
                </c:pt>
                <c:pt idx="414">
                  <c:v>2.5559594273664814E-2</c:v>
                </c:pt>
                <c:pt idx="415">
                  <c:v>2.5772581660115947E-2</c:v>
                </c:pt>
                <c:pt idx="416">
                  <c:v>2.5984407110513575E-2</c:v>
                </c:pt>
                <c:pt idx="417">
                  <c:v>2.6425837888359994E-2</c:v>
                </c:pt>
                <c:pt idx="418">
                  <c:v>2.68747729894298E-2</c:v>
                </c:pt>
                <c:pt idx="419">
                  <c:v>2.73313399872178E-2</c:v>
                </c:pt>
                <c:pt idx="420">
                  <c:v>2.7795668623968192E-2</c:v>
                </c:pt>
                <c:pt idx="421">
                  <c:v>2.8267890847543341E-2</c:v>
                </c:pt>
                <c:pt idx="422">
                  <c:v>2.8748140848919277E-2</c:v>
                </c:pt>
                <c:pt idx="423">
                  <c:v>2.9236555100318602E-2</c:v>
                </c:pt>
                <c:pt idx="424">
                  <c:v>2.9733272393991702E-2</c:v>
                </c:pt>
                <c:pt idx="425">
                  <c:v>3.023843388165726E-2</c:v>
                </c:pt>
                <c:pt idx="426">
                  <c:v>3.0752183114613127E-2</c:v>
                </c:pt>
                <c:pt idx="427">
                  <c:v>3.127466608452923E-2</c:v>
                </c:pt>
                <c:pt idx="428">
                  <c:v>3.1806031264933927E-2</c:v>
                </c:pt>
                <c:pt idx="429">
                  <c:v>3.2039640984740485E-2</c:v>
                </c:pt>
                <c:pt idx="430">
                  <c:v>3.2273671263006967E-2</c:v>
                </c:pt>
                <c:pt idx="431">
                  <c:v>3.2506453571652064E-2</c:v>
                </c:pt>
                <c:pt idx="432">
                  <c:v>3.2738009345212163E-2</c:v>
                </c:pt>
                <c:pt idx="433">
                  <c:v>3.2968350402502462E-2</c:v>
                </c:pt>
                <c:pt idx="434">
                  <c:v>3.3188149303344995E-2</c:v>
                </c:pt>
                <c:pt idx="435">
                  <c:v>3.341248987106836E-2</c:v>
                </c:pt>
                <c:pt idx="436">
                  <c:v>3.3635605489116781E-2</c:v>
                </c:pt>
                <c:pt idx="437">
                  <c:v>3.3857540581009156E-2</c:v>
                </c:pt>
                <c:pt idx="438">
                  <c:v>3.4078306350516584E-2</c:v>
                </c:pt>
                <c:pt idx="439">
                  <c:v>3.4297914044730843E-2</c:v>
                </c:pt>
                <c:pt idx="440">
                  <c:v>3.4516374767264678E-2</c:v>
                </c:pt>
                <c:pt idx="441">
                  <c:v>3.5102848995275868E-2</c:v>
                </c:pt>
                <c:pt idx="442">
                  <c:v>3.5699293285163254E-2</c:v>
                </c:pt>
                <c:pt idx="443">
                  <c:v>3.6305877127978725E-2</c:v>
                </c:pt>
                <c:pt idx="444">
                  <c:v>3.6922772896122051E-2</c:v>
                </c:pt>
                <c:pt idx="445">
                  <c:v>3.7550155892323828E-2</c:v>
                </c:pt>
                <c:pt idx="446">
                  <c:v>3.818820439946103E-2</c:v>
                </c:pt>
                <c:pt idx="447">
                  <c:v>3.8837099731219557E-2</c:v>
                </c:pt>
                <c:pt idx="448">
                  <c:v>3.9497026283617995E-2</c:v>
                </c:pt>
                <c:pt idx="449">
                  <c:v>4.0168171587407167E-2</c:v>
                </c:pt>
                <c:pt idx="450">
                  <c:v>4.0850726361360785E-2</c:v>
                </c:pt>
                <c:pt idx="451">
                  <c:v>4.1544884566471617E-2</c:v>
                </c:pt>
                <c:pt idx="452">
                  <c:v>4.2250843461069332E-2</c:v>
                </c:pt>
                <c:pt idx="453">
                  <c:v>4.2478282845786454E-2</c:v>
                </c:pt>
                <c:pt idx="454">
                  <c:v>4.2707015230720603E-2</c:v>
                </c:pt>
                <c:pt idx="455">
                  <c:v>4.2927306398891613E-2</c:v>
                </c:pt>
                <c:pt idx="456">
                  <c:v>4.3150907211924612E-2</c:v>
                </c:pt>
                <c:pt idx="457">
                  <c:v>4.3373386034681896E-2</c:v>
                </c:pt>
                <c:pt idx="458">
                  <c:v>4.359477838257951E-2</c:v>
                </c:pt>
                <c:pt idx="459">
                  <c:v>4.381509707575313E-2</c:v>
                </c:pt>
                <c:pt idx="460">
                  <c:v>4.4034354929736355E-2</c:v>
                </c:pt>
                <c:pt idx="461">
                  <c:v>4.4252564632540278E-2</c:v>
                </c:pt>
                <c:pt idx="462">
                  <c:v>4.4469738739072104E-2</c:v>
                </c:pt>
                <c:pt idx="463">
                  <c:v>4.4685889666680634E-2</c:v>
                </c:pt>
                <c:pt idx="464">
                  <c:v>4.4901029691915721E-2</c:v>
                </c:pt>
                <c:pt idx="465">
                  <c:v>4.5664043053645978E-2</c:v>
                </c:pt>
                <c:pt idx="466">
                  <c:v>4.6440027642525653E-2</c:v>
                </c:pt>
                <c:pt idx="467">
                  <c:v>4.7229203969416281E-2</c:v>
                </c:pt>
                <c:pt idx="468">
                  <c:v>4.803179629386406E-2</c:v>
                </c:pt>
                <c:pt idx="469">
                  <c:v>4.884803268782742E-2</c:v>
                </c:pt>
                <c:pt idx="470">
                  <c:v>4.9678145100488187E-2</c:v>
                </c:pt>
                <c:pt idx="471">
                  <c:v>5.0522369424164194E-2</c:v>
                </c:pt>
                <c:pt idx="472">
                  <c:v>5.1380945561342678E-2</c:v>
                </c:pt>
                <c:pt idx="473">
                  <c:v>5.2254117492853205E-2</c:v>
                </c:pt>
                <c:pt idx="474">
                  <c:v>5.3142133347199388E-2</c:v>
                </c:pt>
                <c:pt idx="475">
                  <c:v>5.4045245471069467E-2</c:v>
                </c:pt>
                <c:pt idx="476">
                  <c:v>5.4963710501045336E-2</c:v>
                </c:pt>
                <c:pt idx="477">
                  <c:v>5.5150802925789957E-2</c:v>
                </c:pt>
                <c:pt idx="478">
                  <c:v>5.5340594940159846E-2</c:v>
                </c:pt>
                <c:pt idx="479">
                  <c:v>5.5529603314285608E-2</c:v>
                </c:pt>
                <c:pt idx="480">
                  <c:v>5.5717852336740085E-2</c:v>
                </c:pt>
                <c:pt idx="481">
                  <c:v>5.5905350427929087E-2</c:v>
                </c:pt>
                <c:pt idx="482">
                  <c:v>5.6092105977513469E-2</c:v>
                </c:pt>
                <c:pt idx="483">
                  <c:v>5.627812727470715E-2</c:v>
                </c:pt>
                <c:pt idx="484">
                  <c:v>5.6463422509796315E-2</c:v>
                </c:pt>
                <c:pt idx="485">
                  <c:v>5.6647997670207485E-2</c:v>
                </c:pt>
                <c:pt idx="486">
                  <c:v>5.6831859807866508E-2</c:v>
                </c:pt>
                <c:pt idx="487">
                  <c:v>5.7015015986752675E-2</c:v>
                </c:pt>
                <c:pt idx="488">
                  <c:v>5.7197473198487607E-2</c:v>
                </c:pt>
                <c:pt idx="489">
                  <c:v>5.8169526099829602E-2</c:v>
                </c:pt>
                <c:pt idx="490">
                  <c:v>5.9158103900494391E-2</c:v>
                </c:pt>
                <c:pt idx="491">
                  <c:v>6.0163487523770487E-2</c:v>
                </c:pt>
                <c:pt idx="492">
                  <c:v>6.118596266864227E-2</c:v>
                </c:pt>
                <c:pt idx="493">
                  <c:v>6.2225819890976891E-2</c:v>
                </c:pt>
                <c:pt idx="494">
                  <c:v>6.3283354686091184E-2</c:v>
                </c:pt>
                <c:pt idx="495">
                  <c:v>6.4358867572722425E-2</c:v>
                </c:pt>
                <c:pt idx="496">
                  <c:v>6.5452664178426406E-2</c:v>
                </c:pt>
                <c:pt idx="497">
                  <c:v>6.6565055326427341E-2</c:v>
                </c:pt>
                <c:pt idx="498">
                  <c:v>6.7696357123944284E-2</c:v>
                </c:pt>
                <c:pt idx="499">
                  <c:v>6.8846891052019049E-2</c:v>
                </c:pt>
                <c:pt idx="500">
                  <c:v>7.0016984056871068E-2</c:v>
                </c:pt>
                <c:pt idx="501">
                  <c:v>7.016215096132504E-2</c:v>
                </c:pt>
                <c:pt idx="502">
                  <c:v>7.0311249543363666E-2</c:v>
                </c:pt>
                <c:pt idx="503">
                  <c:v>7.0459899233414294E-2</c:v>
                </c:pt>
                <c:pt idx="504">
                  <c:v>7.0608122088683625E-2</c:v>
                </c:pt>
                <c:pt idx="505">
                  <c:v>7.0755924528782002E-2</c:v>
                </c:pt>
                <c:pt idx="506">
                  <c:v>7.0903312951805061E-2</c:v>
                </c:pt>
                <c:pt idx="507">
                  <c:v>7.1050293678929705E-2</c:v>
                </c:pt>
                <c:pt idx="508">
                  <c:v>7.1196872954553792E-2</c:v>
                </c:pt>
                <c:pt idx="509">
                  <c:v>7.1343066172757971E-2</c:v>
                </c:pt>
                <c:pt idx="510">
                  <c:v>7.1488879103988837E-2</c:v>
                </c:pt>
                <c:pt idx="511">
                  <c:v>7.1634320766193874E-2</c:v>
                </c:pt>
                <c:pt idx="512">
                  <c:v>7.1779400053635367E-2</c:v>
                </c:pt>
                <c:pt idx="513">
                  <c:v>7.2999345711514868E-2</c:v>
                </c:pt>
                <c:pt idx="514">
                  <c:v>7.4240030445578309E-2</c:v>
                </c:pt>
                <c:pt idx="515">
                  <c:v>7.5501806820120809E-2</c:v>
                </c:pt>
                <c:pt idx="516">
                  <c:v>7.6785033393030597E-2</c:v>
                </c:pt>
                <c:pt idx="517">
                  <c:v>7.8090074817679767E-2</c:v>
                </c:pt>
                <c:pt idx="518">
                  <c:v>7.941730194654803E-2</c:v>
                </c:pt>
                <c:pt idx="519">
                  <c:v>8.0767091936607027E-2</c:v>
                </c:pt>
                <c:pt idx="520">
                  <c:v>8.2139828356497052E-2</c:v>
                </c:pt>
                <c:pt idx="521">
                  <c:v>8.3535901295525197E-2</c:v>
                </c:pt>
                <c:pt idx="522">
                  <c:v>8.4955707474516834E-2</c:v>
                </c:pt>
                <c:pt idx="523">
                  <c:v>8.6399650358551294E-2</c:v>
                </c:pt>
                <c:pt idx="524">
                  <c:v>8.7868140271614353E-2</c:v>
                </c:pt>
                <c:pt idx="525">
                  <c:v>8.7930167094468867E-2</c:v>
                </c:pt>
                <c:pt idx="526">
                  <c:v>8.7997678843424715E-2</c:v>
                </c:pt>
                <c:pt idx="527">
                  <c:v>8.8065128464753159E-2</c:v>
                </c:pt>
                <c:pt idx="528">
                  <c:v>8.8132524620763569E-2</c:v>
                </c:pt>
                <c:pt idx="529">
                  <c:v>8.8199870448415083E-2</c:v>
                </c:pt>
                <c:pt idx="530">
                  <c:v>8.8267169015246519E-2</c:v>
                </c:pt>
                <c:pt idx="531">
                  <c:v>8.8334423312816476E-2</c:v>
                </c:pt>
                <c:pt idx="532">
                  <c:v>8.8401636256157268E-2</c:v>
                </c:pt>
                <c:pt idx="533">
                  <c:v>8.8468810683661497E-2</c:v>
                </c:pt>
                <c:pt idx="534">
                  <c:v>8.8535949357309615E-2</c:v>
                </c:pt>
                <c:pt idx="535">
                  <c:v>8.8603054963170058E-2</c:v>
                </c:pt>
                <c:pt idx="536">
                  <c:v>8.8670130112121423E-2</c:v>
                </c:pt>
                <c:pt idx="537">
                  <c:v>9.0177218180995181E-2</c:v>
                </c:pt>
                <c:pt idx="538">
                  <c:v>9.1709926747039788E-2</c:v>
                </c:pt>
                <c:pt idx="539">
                  <c:v>9.3268691358707162E-2</c:v>
                </c:pt>
                <c:pt idx="540">
                  <c:v>9.4853954968772858E-2</c:v>
                </c:pt>
                <c:pt idx="541">
                  <c:v>9.6466168060209717E-2</c:v>
                </c:pt>
                <c:pt idx="542">
                  <c:v>9.8105788774200953E-2</c:v>
                </c:pt>
                <c:pt idx="543">
                  <c:v>9.9773283040330063E-2</c:v>
                </c:pt>
                <c:pt idx="544">
                  <c:v>0.10146912470898338</c:v>
                </c:pt>
                <c:pt idx="545">
                  <c:v>0.10319379568600381</c:v>
                </c:pt>
                <c:pt idx="546">
                  <c:v>0.10494778606963354</c:v>
                </c:pt>
                <c:pt idx="547">
                  <c:v>0.10673159428978501</c:v>
                </c:pt>
                <c:pt idx="548">
                  <c:v>0.10854572724967904</c:v>
                </c:pt>
                <c:pt idx="549">
                  <c:v>0.10858183507729725</c:v>
                </c:pt>
                <c:pt idx="550">
                  <c:v>0.10862442135459624</c:v>
                </c:pt>
                <c:pt idx="551">
                  <c:v>0.10866703544256817</c:v>
                </c:pt>
                <c:pt idx="552">
                  <c:v>0.10870968104033708</c:v>
                </c:pt>
                <c:pt idx="553">
                  <c:v>0.10875235967658568</c:v>
                </c:pt>
                <c:pt idx="554">
                  <c:v>0.10877729491444907</c:v>
                </c:pt>
                <c:pt idx="555">
                  <c:v>0.10881192216106227</c:v>
                </c:pt>
                <c:pt idx="556">
                  <c:v>0.10884639680829952</c:v>
                </c:pt>
                <c:pt idx="557">
                  <c:v>0.1088807203240854</c:v>
                </c:pt>
                <c:pt idx="558">
                  <c:v>0.10891489343709956</c:v>
                </c:pt>
                <c:pt idx="559">
                  <c:v>0.10894891673140071</c:v>
                </c:pt>
                <c:pt idx="560">
                  <c:v>0.10898279184088634</c:v>
                </c:pt>
                <c:pt idx="561">
                  <c:v>0.11083519515914912</c:v>
                </c:pt>
                <c:pt idx="562">
                  <c:v>0.11271908933382234</c:v>
                </c:pt>
                <c:pt idx="563">
                  <c:v>0.11463500970946501</c:v>
                </c:pt>
                <c:pt idx="564">
                  <c:v>0.11658350073149362</c:v>
                </c:pt>
                <c:pt idx="565">
                  <c:v>0.11856511610089668</c:v>
                </c:pt>
                <c:pt idx="566">
                  <c:v>0.12058041893157963</c:v>
                </c:pt>
                <c:pt idx="567">
                  <c:v>0.12262998191038416</c:v>
                </c:pt>
                <c:pt idx="568">
                  <c:v>0.12471438745982839</c:v>
                </c:pt>
                <c:pt idx="569">
                  <c:v>0.12683422790361318</c:v>
                </c:pt>
                <c:pt idx="570">
                  <c:v>0.12899010563494229</c:v>
                </c:pt>
                <c:pt idx="571">
                  <c:v>0.13118263328770399</c:v>
                </c:pt>
                <c:pt idx="572">
                  <c:v>0.13341243391056265</c:v>
                </c:pt>
                <c:pt idx="573">
                  <c:v>0.13344982860296351</c:v>
                </c:pt>
                <c:pt idx="574">
                  <c:v>0.13349433642066508</c:v>
                </c:pt>
                <c:pt idx="575">
                  <c:v>0.13353870024818121</c:v>
                </c:pt>
                <c:pt idx="576">
                  <c:v>0.13358292097004829</c:v>
                </c:pt>
                <c:pt idx="577">
                  <c:v>0.13362699937262271</c:v>
                </c:pt>
                <c:pt idx="578">
                  <c:v>0.13367093614720391</c:v>
                </c:pt>
                <c:pt idx="579">
                  <c:v>0.13371473189325617</c:v>
                </c:pt>
                <c:pt idx="580">
                  <c:v>0.13375838712168381</c:v>
                </c:pt>
                <c:pt idx="581">
                  <c:v>0.13380190225812677</c:v>
                </c:pt>
                <c:pt idx="582">
                  <c:v>0.13384527764625176</c:v>
                </c:pt>
                <c:pt idx="583">
                  <c:v>0.13388851355101988</c:v>
                </c:pt>
                <c:pt idx="584">
                  <c:v>0.13392596787216904</c:v>
                </c:pt>
                <c:pt idx="585">
                  <c:v>0.13620240518296359</c:v>
                </c:pt>
                <c:pt idx="586">
                  <c:v>0.13851754192804169</c:v>
                </c:pt>
                <c:pt idx="587">
                  <c:v>0.14087203599778611</c:v>
                </c:pt>
                <c:pt idx="588">
                  <c:v>0.14326655646671618</c:v>
                </c:pt>
                <c:pt idx="589">
                  <c:v>0.14570178378361803</c:v>
                </c:pt>
                <c:pt idx="590">
                  <c:v>0.14817840996490725</c:v>
                </c:pt>
                <c:pt idx="591">
                  <c:v>0.1506971387912783</c:v>
                </c:pt>
                <c:pt idx="592">
                  <c:v>0.15325868600769776</c:v>
                </c:pt>
                <c:pt idx="593">
                  <c:v>0.15586377952679628</c:v>
                </c:pt>
                <c:pt idx="594">
                  <c:v>0.15851315963571955</c:v>
                </c:pt>
                <c:pt idx="595">
                  <c:v>0.16120757920649442</c:v>
                </c:pt>
                <c:pt idx="596">
                  <c:v>0.16394780390997254</c:v>
                </c:pt>
                <c:pt idx="597">
                  <c:v>0.16402873972212356</c:v>
                </c:pt>
                <c:pt idx="598">
                  <c:v>0.1641188985101015</c:v>
                </c:pt>
                <c:pt idx="599">
                  <c:v>0.16419982349024617</c:v>
                </c:pt>
                <c:pt idx="600">
                  <c:v>0.1642858713873131</c:v>
                </c:pt>
                <c:pt idx="601">
                  <c:v>0.16437185932720352</c:v>
                </c:pt>
                <c:pt idx="602">
                  <c:v>0.16445778904941752</c:v>
                </c:pt>
                <c:pt idx="603">
                  <c:v>0.16454366169236498</c:v>
                </c:pt>
                <c:pt idx="604">
                  <c:v>0.16462947760857971</c:v>
                </c:pt>
                <c:pt idx="605">
                  <c:v>0.16471523702191163</c:v>
                </c:pt>
                <c:pt idx="606">
                  <c:v>0.16480094003168305</c:v>
                </c:pt>
                <c:pt idx="607">
                  <c:v>0.16488658661759573</c:v>
                </c:pt>
                <c:pt idx="608">
                  <c:v>0.16497217664479155</c:v>
                </c:pt>
                <c:pt idx="609">
                  <c:v>0.1677763995047207</c:v>
                </c:pt>
                <c:pt idx="610">
                  <c:v>0.17062829415326863</c:v>
                </c:pt>
                <c:pt idx="611">
                  <c:v>0.17352867101084193</c:v>
                </c:pt>
                <c:pt idx="612">
                  <c:v>0.17647835427499386</c:v>
                </c:pt>
                <c:pt idx="613">
                  <c:v>0.17947818215463654</c:v>
                </c:pt>
                <c:pt idx="614">
                  <c:v>0.18252900710823305</c:v>
                </c:pt>
                <c:pt idx="615">
                  <c:v>0.18563169608604063</c:v>
                </c:pt>
                <c:pt idx="616">
                  <c:v>0.18878713077647105</c:v>
                </c:pt>
                <c:pt idx="617">
                  <c:v>0.19199620785663871</c:v>
                </c:pt>
                <c:pt idx="618">
                  <c:v>0.19525983924716933</c:v>
                </c:pt>
                <c:pt idx="619">
                  <c:v>0.19857895237133882</c:v>
                </c:pt>
                <c:pt idx="620">
                  <c:v>0.20195449041861932</c:v>
                </c:pt>
                <c:pt idx="621">
                  <c:v>0.20212120389323596</c:v>
                </c:pt>
                <c:pt idx="622">
                  <c:v>0.20229871615386386</c:v>
                </c:pt>
                <c:pt idx="623">
                  <c:v>0.20247633854912173</c:v>
                </c:pt>
                <c:pt idx="624">
                  <c:v>0.20265408595756434</c:v>
                </c:pt>
                <c:pt idx="625">
                  <c:v>0.20283195772460952</c:v>
                </c:pt>
                <c:pt idx="626">
                  <c:v>0.2030099530690086</c:v>
                </c:pt>
                <c:pt idx="627">
                  <c:v>0.20318807106879039</c:v>
                </c:pt>
                <c:pt idx="628">
                  <c:v>0.20336631066925354</c:v>
                </c:pt>
                <c:pt idx="629">
                  <c:v>0.20353761228650175</c:v>
                </c:pt>
                <c:pt idx="630">
                  <c:v>0.20371304885250968</c:v>
                </c:pt>
                <c:pt idx="631">
                  <c:v>0.20388859561046255</c:v>
                </c:pt>
                <c:pt idx="632">
                  <c:v>0.20406425840713868</c:v>
                </c:pt>
                <c:pt idx="633">
                  <c:v>0.20753304665702774</c:v>
                </c:pt>
                <c:pt idx="634">
                  <c:v>0.21106080430716487</c:v>
                </c:pt>
                <c:pt idx="635">
                  <c:v>0.21464853383735435</c:v>
                </c:pt>
                <c:pt idx="636">
                  <c:v>0.21829725476955711</c:v>
                </c:pt>
                <c:pt idx="637">
                  <c:v>0.22200800395760723</c:v>
                </c:pt>
                <c:pt idx="638">
                  <c:v>0.22578183588185424</c:v>
                </c:pt>
                <c:pt idx="639">
                  <c:v>0.2296198229488135</c:v>
                </c:pt>
                <c:pt idx="640">
                  <c:v>0.23352305579591104</c:v>
                </c:pt>
                <c:pt idx="641">
                  <c:v>0.23749264360140926</c:v>
                </c:pt>
                <c:pt idx="642">
                  <c:v>0.24152971439960086</c:v>
                </c:pt>
                <c:pt idx="643">
                  <c:v>0.2456354154013618</c:v>
                </c:pt>
                <c:pt idx="644">
                  <c:v>0.24981091332015257</c:v>
                </c:pt>
                <c:pt idx="645">
                  <c:v>0.25007546337076425</c:v>
                </c:pt>
                <c:pt idx="646">
                  <c:v>0.25035339362602554</c:v>
                </c:pt>
                <c:pt idx="647">
                  <c:v>0.25063155208774168</c:v>
                </c:pt>
                <c:pt idx="648">
                  <c:v>0.25090996265329824</c:v>
                </c:pt>
                <c:pt idx="649">
                  <c:v>0.25118862358890548</c:v>
                </c:pt>
                <c:pt idx="650">
                  <c:v>0.2514675330397278</c:v>
                </c:pt>
                <c:pt idx="651">
                  <c:v>0.25174668898919111</c:v>
                </c:pt>
                <c:pt idx="652">
                  <c:v>0.2520260892680169</c:v>
                </c:pt>
                <c:pt idx="653">
                  <c:v>0.25230573156328812</c:v>
                </c:pt>
                <c:pt idx="654">
                  <c:v>0.25258561342749497</c:v>
                </c:pt>
                <c:pt idx="655">
                  <c:v>0.25286573228746756</c:v>
                </c:pt>
                <c:pt idx="656">
                  <c:v>0.25314608545313033</c:v>
                </c:pt>
                <c:pt idx="657">
                  <c:v>0.25744926476280122</c:v>
                </c:pt>
                <c:pt idx="658">
                  <c:v>0.26182559812073641</c:v>
                </c:pt>
                <c:pt idx="659">
                  <c:v>0.26627632914575677</c:v>
                </c:pt>
                <c:pt idx="660">
                  <c:v>0.27080272259820226</c:v>
                </c:pt>
                <c:pt idx="661">
                  <c:v>0.27540606473933937</c:v>
                </c:pt>
                <c:pt idx="662">
                  <c:v>0.28008766369687582</c:v>
                </c:pt>
                <c:pt idx="663">
                  <c:v>0.28484884983669045</c:v>
                </c:pt>
                <c:pt idx="664">
                  <c:v>0.28969097614088196</c:v>
                </c:pt>
                <c:pt idx="665">
                  <c:v>0.2946154185922446</c:v>
                </c:pt>
                <c:pt idx="666">
                  <c:v>0.29962357656528044</c:v>
                </c:pt>
                <c:pt idx="667">
                  <c:v>0.30471687322385782</c:v>
                </c:pt>
                <c:pt idx="668">
                  <c:v>0.3098967559256311</c:v>
                </c:pt>
                <c:pt idx="669">
                  <c:v>0.31025547422229993</c:v>
                </c:pt>
                <c:pt idx="670">
                  <c:v>0.31063074803024082</c:v>
                </c:pt>
                <c:pt idx="671">
                  <c:v>0.31100627255633062</c:v>
                </c:pt>
                <c:pt idx="672">
                  <c:v>0.31138207288818476</c:v>
                </c:pt>
                <c:pt idx="673">
                  <c:v>0.31175814393172541</c:v>
                </c:pt>
                <c:pt idx="674">
                  <c:v>0.31212300213220012</c:v>
                </c:pt>
                <c:pt idx="675">
                  <c:v>0.31249481267587198</c:v>
                </c:pt>
                <c:pt idx="676">
                  <c:v>0.31286686415114906</c:v>
                </c:pt>
                <c:pt idx="677">
                  <c:v>0.31323916518438627</c:v>
                </c:pt>
                <c:pt idx="678">
                  <c:v>0.31361171177718788</c:v>
                </c:pt>
                <c:pt idx="679">
                  <c:v>0.31398449985049437</c:v>
                </c:pt>
                <c:pt idx="680">
                  <c:v>0.31435752522847299</c:v>
                </c:pt>
                <c:pt idx="681">
                  <c:v>0.31970129901432465</c:v>
                </c:pt>
                <c:pt idx="682">
                  <c:v>0.32513591695453592</c:v>
                </c:pt>
                <c:pt idx="683">
                  <c:v>0.33066292339973075</c:v>
                </c:pt>
                <c:pt idx="684">
                  <c:v>0.3362838889544939</c:v>
                </c:pt>
                <c:pt idx="685">
                  <c:v>0.34200041092368799</c:v>
                </c:pt>
                <c:pt idx="686">
                  <c:v>0.3478141137663584</c:v>
                </c:pt>
                <c:pt idx="687">
                  <c:v>0.35372664955735411</c:v>
                </c:pt>
                <c:pt idx="688">
                  <c:v>0.35973969845679687</c:v>
                </c:pt>
                <c:pt idx="689">
                  <c:v>0.36585496918753008</c:v>
                </c:pt>
                <c:pt idx="690">
                  <c:v>0.37207419952068571</c:v>
                </c:pt>
                <c:pt idx="691">
                  <c:v>0.37839915676950514</c:v>
                </c:pt>
                <c:pt idx="692">
                  <c:v>0.38483163829155442</c:v>
                </c:pt>
                <c:pt idx="693">
                  <c:v>0.38522497664632782</c:v>
                </c:pt>
                <c:pt idx="694">
                  <c:v>0.38563816370138498</c:v>
                </c:pt>
                <c:pt idx="695">
                  <c:v>0.38605149132919681</c:v>
                </c:pt>
                <c:pt idx="696">
                  <c:v>0.38646497792207801</c:v>
                </c:pt>
                <c:pt idx="697">
                  <c:v>0.38687861707572407</c:v>
                </c:pt>
                <c:pt idx="698">
                  <c:v>0.3872924023866251</c:v>
                </c:pt>
                <c:pt idx="699">
                  <c:v>0.38770632742808192</c:v>
                </c:pt>
                <c:pt idx="700">
                  <c:v>0.3881203857571433</c:v>
                </c:pt>
                <c:pt idx="701">
                  <c:v>0.38853457092125915</c:v>
                </c:pt>
                <c:pt idx="702">
                  <c:v>0.38894887646466841</c:v>
                </c:pt>
                <c:pt idx="703">
                  <c:v>0.38936329593450553</c:v>
                </c:pt>
                <c:pt idx="704">
                  <c:v>0.38975063477254762</c:v>
                </c:pt>
                <c:pt idx="705">
                  <c:v>0.39637609142064856</c:v>
                </c:pt>
                <c:pt idx="706">
                  <c:v>0.40311418083176731</c:v>
                </c:pt>
                <c:pt idx="707">
                  <c:v>0.40996681776287491</c:v>
                </c:pt>
                <c:pt idx="708">
                  <c:v>0.41693594952181157</c:v>
                </c:pt>
                <c:pt idx="709">
                  <c:v>0.42402355652065005</c:v>
                </c:pt>
                <c:pt idx="710">
                  <c:v>0.43123165283846882</c:v>
                </c:pt>
                <c:pt idx="711">
                  <c:v>0.43856228679369047</c:v>
                </c:pt>
                <c:pt idx="712">
                  <c:v>0.44601754152615092</c:v>
                </c:pt>
                <c:pt idx="713">
                  <c:v>0.45359953558906307</c:v>
                </c:pt>
                <c:pt idx="714">
                  <c:v>0.46131042355104485</c:v>
                </c:pt>
                <c:pt idx="715">
                  <c:v>0.46915239660838026</c:v>
                </c:pt>
                <c:pt idx="716">
                  <c:v>0.47712768320769033</c:v>
                </c:pt>
                <c:pt idx="717">
                  <c:v>0.47750542353984454</c:v>
                </c:pt>
                <c:pt idx="718">
                  <c:v>0.47790725650855009</c:v>
                </c:pt>
                <c:pt idx="719">
                  <c:v>0.47830900390223435</c:v>
                </c:pt>
              </c:numCache>
            </c:numRef>
          </c:yVal>
          <c:smooth val="1"/>
        </c:ser>
        <c:ser>
          <c:idx val="1"/>
          <c:order val="1"/>
          <c:spPr>
            <a:ln>
              <a:noFill/>
            </a:ln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plus>
            <c:minus>
              <c:numRef>
                <c:f>Summary!$C$177:$C$179</c:f>
                <c:numCache>
                  <c:formatCode>General</c:formatCode>
                  <c:ptCount val="3"/>
                  <c:pt idx="0">
                    <c:v>1.2299277304875381E-3</c:v>
                  </c:pt>
                  <c:pt idx="1">
                    <c:v>7.5959228829974483E-3</c:v>
                  </c:pt>
                  <c:pt idx="2">
                    <c:v>1.929622559523559E-2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Summary!$A$177:$A$179</c:f>
              <c:numCache>
                <c:formatCode>General</c:formatCode>
                <c:ptCount val="3"/>
                <c:pt idx="0">
                  <c:v>18</c:v>
                </c:pt>
                <c:pt idx="1">
                  <c:v>25</c:v>
                </c:pt>
                <c:pt idx="2">
                  <c:v>30</c:v>
                </c:pt>
              </c:numCache>
            </c:numRef>
          </c:xVal>
          <c:yVal>
            <c:numRef>
              <c:f>Summary!$B$177:$B$179</c:f>
              <c:numCache>
                <c:formatCode>General</c:formatCode>
                <c:ptCount val="3"/>
                <c:pt idx="0">
                  <c:v>2.8149999999999998E-2</c:v>
                </c:pt>
                <c:pt idx="1">
                  <c:v>0.16175999999999999</c:v>
                </c:pt>
                <c:pt idx="2">
                  <c:v>0.47750999999999993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537528"/>
        <c:axId val="147537920"/>
      </c:scatterChart>
      <c:valAx>
        <c:axId val="1475375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3147202490099695"/>
              <c:y val="0.9313725490196078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537920"/>
        <c:crosses val="autoZero"/>
        <c:crossBetween val="midCat"/>
        <c:majorUnit val="5"/>
      </c:valAx>
      <c:valAx>
        <c:axId val="147537920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1.0437051532941943E-2"/>
              <c:y val="0.2684180947969738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147537528"/>
        <c:crosses val="autoZero"/>
        <c:crossBetween val="midCat"/>
        <c:majorUnit val="0.2"/>
      </c:valAx>
      <c:spPr>
        <a:ln w="25400">
          <a:solidFill>
            <a:prstClr val="black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599714419259236"/>
          <c:y val="4.3667727374786115E-2"/>
          <c:w val="0.81273875012198815"/>
          <c:h val="0.81372974395899622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'Indiv leaves'!$A$1:$A$29</c:f>
              <c:numCache>
                <c:formatCode>General</c:formatCod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</c:numCache>
            </c:numRef>
          </c:xVal>
          <c:yVal>
            <c:numRef>
              <c:f>'Indiv leaves'!$B$1:$B$29</c:f>
              <c:numCache>
                <c:formatCode>General</c:formatCode>
                <c:ptCount val="29"/>
                <c:pt idx="0">
                  <c:v>1.2712875386327496E-3</c:v>
                </c:pt>
                <c:pt idx="1">
                  <c:v>1.2712875386327496E-3</c:v>
                </c:pt>
                <c:pt idx="2">
                  <c:v>4.0693224812580675E-3</c:v>
                </c:pt>
                <c:pt idx="3">
                  <c:v>5.0791652187171764E-3</c:v>
                </c:pt>
                <c:pt idx="4">
                  <c:v>5.7285888749548314E-3</c:v>
                </c:pt>
                <c:pt idx="5">
                  <c:v>5.7388945766469563E-3</c:v>
                </c:pt>
                <c:pt idx="6">
                  <c:v>4.9727119823151349E-3</c:v>
                </c:pt>
                <c:pt idx="7">
                  <c:v>3.5479737843980624E-3</c:v>
                </c:pt>
                <c:pt idx="8">
                  <c:v>1.8779270458632639E-3</c:v>
                </c:pt>
                <c:pt idx="9">
                  <c:v>5.5444980638780781E-4</c:v>
                </c:pt>
                <c:pt idx="10">
                  <c:v>1.9952156488987589E-5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yVal>
          <c:smooth val="0"/>
        </c:ser>
        <c:ser>
          <c:idx val="1"/>
          <c:order val="1"/>
          <c:spPr>
            <a:ln w="25400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'Indiv leaves'!$A$1:$A$29</c:f>
              <c:numCache>
                <c:formatCode>General</c:formatCod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</c:numCache>
            </c:numRef>
          </c:xVal>
          <c:yVal>
            <c:numRef>
              <c:f>'Indiv leaves'!$C$1:$C$29</c:f>
              <c:numCache>
                <c:formatCode>General</c:formatCode>
                <c:ptCount val="29"/>
                <c:pt idx="0">
                  <c:v>1.2712947604658015E-3</c:v>
                </c:pt>
                <c:pt idx="1">
                  <c:v>1.2712947604658015E-3</c:v>
                </c:pt>
                <c:pt idx="2">
                  <c:v>4.9409682319958423E-3</c:v>
                </c:pt>
                <c:pt idx="3">
                  <c:v>7.3024801037646168E-3</c:v>
                </c:pt>
                <c:pt idx="4">
                  <c:v>1.038552551992874E-2</c:v>
                </c:pt>
                <c:pt idx="5">
                  <c:v>1.4034512631955293E-2</c:v>
                </c:pt>
                <c:pt idx="6">
                  <c:v>1.7801304667341582E-2</c:v>
                </c:pt>
                <c:pt idx="7">
                  <c:v>2.0965652452424606E-2</c:v>
                </c:pt>
                <c:pt idx="8">
                  <c:v>2.2681001777841405E-2</c:v>
                </c:pt>
                <c:pt idx="9">
                  <c:v>2.221631743950005E-2</c:v>
                </c:pt>
                <c:pt idx="10">
                  <c:v>1.9268434303011315E-2</c:v>
                </c:pt>
                <c:pt idx="11">
                  <c:v>1.4235186166365661E-2</c:v>
                </c:pt>
                <c:pt idx="12">
                  <c:v>8.2906163268977248E-3</c:v>
                </c:pt>
                <c:pt idx="13">
                  <c:v>6.011384081963677E-3</c:v>
                </c:pt>
                <c:pt idx="14">
                  <c:v>4.0874693869366041E-3</c:v>
                </c:pt>
                <c:pt idx="15">
                  <c:v>2.4427797030875222E-3</c:v>
                </c:pt>
                <c:pt idx="16">
                  <c:v>1.1753546398327393E-3</c:v>
                </c:pt>
                <c:pt idx="17">
                  <c:v>4.5748227564356857E-4</c:v>
                </c:pt>
                <c:pt idx="18">
                  <c:v>1.1324576081858828E-6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yVal>
          <c:smooth val="0"/>
        </c:ser>
        <c:ser>
          <c:idx val="2"/>
          <c:order val="2"/>
          <c:spPr>
            <a:ln w="25400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'Indiv leaves'!$A$1:$A$29</c:f>
              <c:numCache>
                <c:formatCode>General</c:formatCod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</c:numCache>
            </c:numRef>
          </c:xVal>
          <c:yVal>
            <c:numRef>
              <c:f>'Indiv leaves'!$D$1:$D$29</c:f>
              <c:numCache>
                <c:formatCode>General</c:formatCode>
                <c:ptCount val="29"/>
                <c:pt idx="0">
                  <c:v>1.2712947604658015E-3</c:v>
                </c:pt>
                <c:pt idx="1">
                  <c:v>1.2712947604658015E-3</c:v>
                </c:pt>
                <c:pt idx="2">
                  <c:v>4.9409685411168072E-3</c:v>
                </c:pt>
                <c:pt idx="3">
                  <c:v>7.3047462176626292E-3</c:v>
                </c:pt>
                <c:pt idx="4">
                  <c:v>1.0439245769754954E-2</c:v>
                </c:pt>
                <c:pt idx="5">
                  <c:v>1.4397944711064462E-2</c:v>
                </c:pt>
                <c:pt idx="6">
                  <c:v>1.9202138105311999E-2</c:v>
                </c:pt>
                <c:pt idx="7">
                  <c:v>2.4806105658104045E-2</c:v>
                </c:pt>
                <c:pt idx="8">
                  <c:v>3.0926200112168879E-2</c:v>
                </c:pt>
                <c:pt idx="9">
                  <c:v>3.6867958930190722E-2</c:v>
                </c:pt>
                <c:pt idx="10">
                  <c:v>4.1536280532586692E-2</c:v>
                </c:pt>
                <c:pt idx="11">
                  <c:v>4.3652369902947567E-2</c:v>
                </c:pt>
                <c:pt idx="12">
                  <c:v>4.2114157914863448E-2</c:v>
                </c:pt>
                <c:pt idx="13">
                  <c:v>4.0313517401214749E-2</c:v>
                </c:pt>
                <c:pt idx="14">
                  <c:v>3.7997114249743065E-2</c:v>
                </c:pt>
                <c:pt idx="15">
                  <c:v>3.5032093860463832E-2</c:v>
                </c:pt>
                <c:pt idx="16">
                  <c:v>3.1516424499213776E-2</c:v>
                </c:pt>
                <c:pt idx="17">
                  <c:v>2.7695381336292235E-2</c:v>
                </c:pt>
                <c:pt idx="18">
                  <c:v>2.3444002642167269E-2</c:v>
                </c:pt>
                <c:pt idx="19">
                  <c:v>1.9149628253494481E-2</c:v>
                </c:pt>
                <c:pt idx="20">
                  <c:v>1.4940697649238242E-2</c:v>
                </c:pt>
                <c:pt idx="21">
                  <c:v>1.0843075941453851E-2</c:v>
                </c:pt>
                <c:pt idx="22">
                  <c:v>7.3612839552334008E-3</c:v>
                </c:pt>
                <c:pt idx="23">
                  <c:v>4.3909577675014825E-3</c:v>
                </c:pt>
                <c:pt idx="24">
                  <c:v>2.1131501121863221E-3</c:v>
                </c:pt>
                <c:pt idx="25">
                  <c:v>8.0632014245907038E-4</c:v>
                </c:pt>
                <c:pt idx="26">
                  <c:v>1.3488271338747541E-4</c:v>
                </c:pt>
              </c:numCache>
            </c:numRef>
          </c:yVal>
          <c:smooth val="0"/>
        </c:ser>
        <c:ser>
          <c:idx val="3"/>
          <c:order val="3"/>
          <c:tx>
            <c:v>18 DAS</c:v>
          </c:tx>
          <c:spPr>
            <a:ln>
              <a:noFill/>
            </a:ln>
          </c:spPr>
          <c:marker>
            <c:symbol val="circle"/>
            <c:size val="5"/>
            <c:spPr>
              <a:solidFill>
                <a:schemeClr val="bg1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Summary!$C$6:$C$16</c:f>
                <c:numCache>
                  <c:formatCode>General</c:formatCode>
                  <c:ptCount val="11"/>
                  <c:pt idx="0">
                    <c:v>4.4721359549993973E-5</c:v>
                  </c:pt>
                  <c:pt idx="1">
                    <c:v>6.633249580710528E-5</c:v>
                  </c:pt>
                  <c:pt idx="2">
                    <c:v>2.4617067250182428E-4</c:v>
                  </c:pt>
                  <c:pt idx="3">
                    <c:v>2.5179356624027894E-4</c:v>
                  </c:pt>
                  <c:pt idx="4">
                    <c:v>4.0865633483405081E-4</c:v>
                  </c:pt>
                  <c:pt idx="5">
                    <c:v>2.8913664589602276E-4</c:v>
                  </c:pt>
                  <c:pt idx="6">
                    <c:v>1.7720045146669012E-4</c:v>
                  </c:pt>
                  <c:pt idx="7">
                    <c:v>7.3484692283495561E-5</c:v>
                  </c:pt>
                  <c:pt idx="8">
                    <c:v>5.4772255750525782E-5</c:v>
                  </c:pt>
                  <c:pt idx="9">
                    <c:v>1.8165902124585314E-4</c:v>
                  </c:pt>
                  <c:pt idx="10">
                    <c:v>1.9849433241279397E-4</c:v>
                  </c:pt>
                </c:numCache>
              </c:numRef>
            </c:plus>
            <c:minus>
              <c:numRef>
                <c:f>Summary!$C$6:$C$16</c:f>
                <c:numCache>
                  <c:formatCode>General</c:formatCode>
                  <c:ptCount val="11"/>
                  <c:pt idx="0">
                    <c:v>4.4721359549993973E-5</c:v>
                  </c:pt>
                  <c:pt idx="1">
                    <c:v>6.633249580710528E-5</c:v>
                  </c:pt>
                  <c:pt idx="2">
                    <c:v>2.4617067250182428E-4</c:v>
                  </c:pt>
                  <c:pt idx="3">
                    <c:v>2.5179356624027894E-4</c:v>
                  </c:pt>
                  <c:pt idx="4">
                    <c:v>4.0865633483405081E-4</c:v>
                  </c:pt>
                  <c:pt idx="5">
                    <c:v>2.8913664589602276E-4</c:v>
                  </c:pt>
                  <c:pt idx="6">
                    <c:v>1.7720045146669012E-4</c:v>
                  </c:pt>
                  <c:pt idx="7">
                    <c:v>7.3484692283495561E-5</c:v>
                  </c:pt>
                  <c:pt idx="8">
                    <c:v>5.4772255750525782E-5</c:v>
                  </c:pt>
                  <c:pt idx="9">
                    <c:v>1.8165902124585314E-4</c:v>
                  </c:pt>
                  <c:pt idx="10">
                    <c:v>1.9849433241279397E-4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'Indiv leaves'!$A$1:$A$11</c:f>
              <c:numCache>
                <c:formatCode>General</c:formatCode>
                <c:ptCount val="1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</c:numCache>
            </c:numRef>
          </c:xVal>
          <c:yVal>
            <c:numRef>
              <c:f>Summary!$B$6:$B$16</c:f>
              <c:numCache>
                <c:formatCode>General</c:formatCode>
                <c:ptCount val="11"/>
                <c:pt idx="0">
                  <c:v>1.4000000000000067E-3</c:v>
                </c:pt>
                <c:pt idx="1">
                  <c:v>1.3799999999999923E-3</c:v>
                </c:pt>
                <c:pt idx="2">
                  <c:v>4.1399999999999935E-3</c:v>
                </c:pt>
                <c:pt idx="3">
                  <c:v>4.4200000000000073E-3</c:v>
                </c:pt>
                <c:pt idx="4">
                  <c:v>6.1000000000000056E-3</c:v>
                </c:pt>
                <c:pt idx="5">
                  <c:v>5.4599999999999926E-3</c:v>
                </c:pt>
                <c:pt idx="6">
                  <c:v>2.8200000000000057E-3</c:v>
                </c:pt>
                <c:pt idx="7">
                  <c:v>1.2199999999999932E-3</c:v>
                </c:pt>
                <c:pt idx="8">
                  <c:v>5.0000000000000044E-4</c:v>
                </c:pt>
                <c:pt idx="9">
                  <c:v>4.9999999999999491E-4</c:v>
                </c:pt>
                <c:pt idx="10">
                  <c:v>5.1999999999999822E-4</c:v>
                </c:pt>
              </c:numCache>
            </c:numRef>
          </c:yVal>
          <c:smooth val="0"/>
        </c:ser>
        <c:ser>
          <c:idx val="4"/>
          <c:order val="4"/>
          <c:tx>
            <c:v>25 DAS</c:v>
          </c:tx>
          <c:spPr>
            <a:ln>
              <a:noFill/>
            </a:ln>
          </c:spPr>
          <c:marker>
            <c:symbol val="circle"/>
            <c:size val="5"/>
            <c:spPr>
              <a:solidFill>
                <a:schemeClr val="tx1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Summary!$E$6:$E$26</c:f>
                <c:numCache>
                  <c:formatCode>General</c:formatCode>
                  <c:ptCount val="21"/>
                  <c:pt idx="0">
                    <c:v>1.435270009440729E-4</c:v>
                  </c:pt>
                  <c:pt idx="1">
                    <c:v>1.7888543819998828E-4</c:v>
                  </c:pt>
                  <c:pt idx="2">
                    <c:v>3.5972211497209671E-4</c:v>
                  </c:pt>
                  <c:pt idx="3">
                    <c:v>2.7459060435492148E-4</c:v>
                  </c:pt>
                  <c:pt idx="4">
                    <c:v>6.7720011813347293E-4</c:v>
                  </c:pt>
                  <c:pt idx="5">
                    <c:v>5.124451190127616E-4</c:v>
                  </c:pt>
                  <c:pt idx="6">
                    <c:v>1.9220822042774366E-3</c:v>
                  </c:pt>
                  <c:pt idx="7">
                    <c:v>2.1124393482417473E-3</c:v>
                  </c:pt>
                  <c:pt idx="8">
                    <c:v>2.0212867188996206E-3</c:v>
                  </c:pt>
                  <c:pt idx="9">
                    <c:v>2.2753900764484313E-3</c:v>
                  </c:pt>
                  <c:pt idx="10">
                    <c:v>2.1174040710265976E-3</c:v>
                  </c:pt>
                  <c:pt idx="11">
                    <c:v>1.6509391266791259E-3</c:v>
                  </c:pt>
                  <c:pt idx="12">
                    <c:v>1.0425929215182666E-3</c:v>
                  </c:pt>
                  <c:pt idx="13">
                    <c:v>6.462197768561358E-4</c:v>
                  </c:pt>
                  <c:pt idx="14">
                    <c:v>2.9427877939124233E-4</c:v>
                  </c:pt>
                  <c:pt idx="15">
                    <c:v>2.6343879744639153E-4</c:v>
                  </c:pt>
                  <c:pt idx="16">
                    <c:v>1.0954451150103888E-4</c:v>
                  </c:pt>
                  <c:pt idx="17">
                    <c:v>8.9442719099991049E-5</c:v>
                  </c:pt>
                  <c:pt idx="18">
                    <c:v>1.7017148213882289E-4</c:v>
                  </c:pt>
                  <c:pt idx="19">
                    <c:v>1.8559214542766521E-4</c:v>
                  </c:pt>
                  <c:pt idx="20">
                    <c:v>1.4999999999992797E-4</c:v>
                  </c:pt>
                </c:numCache>
              </c:numRef>
            </c:plus>
            <c:minus>
              <c:numRef>
                <c:f>Summary!$E$6:$E$26</c:f>
                <c:numCache>
                  <c:formatCode>General</c:formatCode>
                  <c:ptCount val="21"/>
                  <c:pt idx="0">
                    <c:v>1.435270009440729E-4</c:v>
                  </c:pt>
                  <c:pt idx="1">
                    <c:v>1.7888543819998828E-4</c:v>
                  </c:pt>
                  <c:pt idx="2">
                    <c:v>3.5972211497209671E-4</c:v>
                  </c:pt>
                  <c:pt idx="3">
                    <c:v>2.7459060435492148E-4</c:v>
                  </c:pt>
                  <c:pt idx="4">
                    <c:v>6.7720011813347293E-4</c:v>
                  </c:pt>
                  <c:pt idx="5">
                    <c:v>5.124451190127616E-4</c:v>
                  </c:pt>
                  <c:pt idx="6">
                    <c:v>1.9220822042774366E-3</c:v>
                  </c:pt>
                  <c:pt idx="7">
                    <c:v>2.1124393482417473E-3</c:v>
                  </c:pt>
                  <c:pt idx="8">
                    <c:v>2.0212867188996206E-3</c:v>
                  </c:pt>
                  <c:pt idx="9">
                    <c:v>2.2753900764484313E-3</c:v>
                  </c:pt>
                  <c:pt idx="10">
                    <c:v>2.1174040710265976E-3</c:v>
                  </c:pt>
                  <c:pt idx="11">
                    <c:v>1.6509391266791259E-3</c:v>
                  </c:pt>
                  <c:pt idx="12">
                    <c:v>1.0425929215182666E-3</c:v>
                  </c:pt>
                  <c:pt idx="13">
                    <c:v>6.462197768561358E-4</c:v>
                  </c:pt>
                  <c:pt idx="14">
                    <c:v>2.9427877939124233E-4</c:v>
                  </c:pt>
                  <c:pt idx="15">
                    <c:v>2.6343879744639153E-4</c:v>
                  </c:pt>
                  <c:pt idx="16">
                    <c:v>1.0954451150103888E-4</c:v>
                  </c:pt>
                  <c:pt idx="17">
                    <c:v>8.9442719099991049E-5</c:v>
                  </c:pt>
                  <c:pt idx="18">
                    <c:v>1.7017148213882289E-4</c:v>
                  </c:pt>
                  <c:pt idx="19">
                    <c:v>1.8559214542766521E-4</c:v>
                  </c:pt>
                  <c:pt idx="20">
                    <c:v>1.4999999999992797E-4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'Indiv leaves'!$A$1:$A$21</c:f>
              <c:numCache>
                <c:formatCode>General</c:formatCode>
                <c:ptCount val="2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</c:numCache>
            </c:numRef>
          </c:xVal>
          <c:yVal>
            <c:numRef>
              <c:f>Summary!$D$6:$D$26</c:f>
              <c:numCache>
                <c:formatCode>General</c:formatCode>
                <c:ptCount val="21"/>
                <c:pt idx="0">
                  <c:v>1.1599999999999833E-3</c:v>
                </c:pt>
                <c:pt idx="1">
                  <c:v>1.3000000000000012E-3</c:v>
                </c:pt>
                <c:pt idx="2">
                  <c:v>6.0800000000000185E-3</c:v>
                </c:pt>
                <c:pt idx="3">
                  <c:v>5.8800000000000076E-3</c:v>
                </c:pt>
                <c:pt idx="4">
                  <c:v>1.3739999999999997E-2</c:v>
                </c:pt>
                <c:pt idx="5">
                  <c:v>1.6360000000000006E-2</c:v>
                </c:pt>
                <c:pt idx="6">
                  <c:v>2.1579999999999988E-2</c:v>
                </c:pt>
                <c:pt idx="7">
                  <c:v>2.2619999999999984E-2</c:v>
                </c:pt>
                <c:pt idx="8">
                  <c:v>2.0760000000000001E-2</c:v>
                </c:pt>
                <c:pt idx="9">
                  <c:v>1.7080000000000005E-2</c:v>
                </c:pt>
                <c:pt idx="10">
                  <c:v>1.4279999999999992E-2</c:v>
                </c:pt>
                <c:pt idx="11">
                  <c:v>8.740000000000003E-3</c:v>
                </c:pt>
                <c:pt idx="12">
                  <c:v>5.0999999999999934E-3</c:v>
                </c:pt>
                <c:pt idx="13">
                  <c:v>2.759999999999996E-3</c:v>
                </c:pt>
                <c:pt idx="14">
                  <c:v>1.4399999999999968E-3</c:v>
                </c:pt>
                <c:pt idx="15">
                  <c:v>1.1799999999999923E-3</c:v>
                </c:pt>
                <c:pt idx="16">
                  <c:v>5.000000000000115E-4</c:v>
                </c:pt>
                <c:pt idx="17">
                  <c:v>3.0000000000000024E-4</c:v>
                </c:pt>
                <c:pt idx="18">
                  <c:v>4.2499999999998095E-4</c:v>
                </c:pt>
                <c:pt idx="19">
                  <c:v>2.3333333333332615E-4</c:v>
                </c:pt>
                <c:pt idx="20">
                  <c:v>4.5000000000000595E-4</c:v>
                </c:pt>
              </c:numCache>
            </c:numRef>
          </c:yVal>
          <c:smooth val="0"/>
        </c:ser>
        <c:ser>
          <c:idx val="5"/>
          <c:order val="5"/>
          <c:tx>
            <c:v>30 DAS</c:v>
          </c:tx>
          <c:spPr>
            <a:ln>
              <a:noFill/>
            </a:ln>
          </c:spPr>
          <c:marker>
            <c:symbol val="square"/>
            <c:size val="5"/>
            <c:spPr>
              <a:solidFill>
                <a:sysClr val="window" lastClr="FFFFFF"/>
              </a:solidFill>
              <a:ln w="19050">
                <a:solidFill>
                  <a:prstClr val="black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Summary!$G$6:$G$34</c:f>
                <c:numCache>
                  <c:formatCode>General</c:formatCode>
                  <c:ptCount val="29"/>
                  <c:pt idx="0">
                    <c:v>1.1661903789691316E-4</c:v>
                  </c:pt>
                  <c:pt idx="1">
                    <c:v>7.0710678118670502E-5</c:v>
                  </c:pt>
                  <c:pt idx="2">
                    <c:v>6.0942595940769481E-4</c:v>
                  </c:pt>
                  <c:pt idx="3">
                    <c:v>3.0724582991473653E-4</c:v>
                  </c:pt>
                  <c:pt idx="4">
                    <c:v>5.3981478305063259E-4</c:v>
                  </c:pt>
                  <c:pt idx="5">
                    <c:v>2.1817424229271366E-4</c:v>
                  </c:pt>
                  <c:pt idx="6">
                    <c:v>1.2429802894655996E-3</c:v>
                  </c:pt>
                  <c:pt idx="7">
                    <c:v>1.2289833196589663E-3</c:v>
                  </c:pt>
                  <c:pt idx="8">
                    <c:v>1.2073110618229181E-3</c:v>
                  </c:pt>
                  <c:pt idx="9">
                    <c:v>6.5238025721200922E-4</c:v>
                  </c:pt>
                  <c:pt idx="10">
                    <c:v>4.377213725647865E-4</c:v>
                  </c:pt>
                  <c:pt idx="11">
                    <c:v>1.0960839383915978E-3</c:v>
                  </c:pt>
                  <c:pt idx="12">
                    <c:v>1.9724603925047545E-3</c:v>
                  </c:pt>
                  <c:pt idx="13">
                    <c:v>2.4595934623428935E-3</c:v>
                  </c:pt>
                  <c:pt idx="14">
                    <c:v>1.3754999091239554E-3</c:v>
                  </c:pt>
                  <c:pt idx="15">
                    <c:v>2.335722586267451E-3</c:v>
                  </c:pt>
                  <c:pt idx="16">
                    <c:v>2.7740944468420637E-3</c:v>
                  </c:pt>
                  <c:pt idx="17">
                    <c:v>2.5578115645996944E-3</c:v>
                  </c:pt>
                  <c:pt idx="18">
                    <c:v>1.7421251390184222E-3</c:v>
                  </c:pt>
                  <c:pt idx="19">
                    <c:v>9.7948966303888383E-4</c:v>
                  </c:pt>
                  <c:pt idx="20">
                    <c:v>8.0659779320303639E-4</c:v>
                  </c:pt>
                  <c:pt idx="21">
                    <c:v>4.726520919238553E-4</c:v>
                  </c:pt>
                  <c:pt idx="22">
                    <c:v>2.3366642891095357E-4</c:v>
                  </c:pt>
                  <c:pt idx="23">
                    <c:v>2.0099751242241113E-4</c:v>
                  </c:pt>
                  <c:pt idx="24">
                    <c:v>5.830951894844658E-5</c:v>
                  </c:pt>
                  <c:pt idx="25">
                    <c:v>6.6332495807122437E-5</c:v>
                  </c:pt>
                  <c:pt idx="26">
                    <c:v>9.5742710775647438E-5</c:v>
                  </c:pt>
                  <c:pt idx="27">
                    <c:v>2.2867371223353952E-4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Summary!$G$6:$G$34</c:f>
                <c:numCache>
                  <c:formatCode>General</c:formatCode>
                  <c:ptCount val="29"/>
                  <c:pt idx="0">
                    <c:v>1.1661903789691316E-4</c:v>
                  </c:pt>
                  <c:pt idx="1">
                    <c:v>7.0710678118670502E-5</c:v>
                  </c:pt>
                  <c:pt idx="2">
                    <c:v>6.0942595940769481E-4</c:v>
                  </c:pt>
                  <c:pt idx="3">
                    <c:v>3.0724582991473653E-4</c:v>
                  </c:pt>
                  <c:pt idx="4">
                    <c:v>5.3981478305063259E-4</c:v>
                  </c:pt>
                  <c:pt idx="5">
                    <c:v>2.1817424229271366E-4</c:v>
                  </c:pt>
                  <c:pt idx="6">
                    <c:v>1.2429802894655996E-3</c:v>
                  </c:pt>
                  <c:pt idx="7">
                    <c:v>1.2289833196589663E-3</c:v>
                  </c:pt>
                  <c:pt idx="8">
                    <c:v>1.2073110618229181E-3</c:v>
                  </c:pt>
                  <c:pt idx="9">
                    <c:v>6.5238025721200922E-4</c:v>
                  </c:pt>
                  <c:pt idx="10">
                    <c:v>4.377213725647865E-4</c:v>
                  </c:pt>
                  <c:pt idx="11">
                    <c:v>1.0960839383915978E-3</c:v>
                  </c:pt>
                  <c:pt idx="12">
                    <c:v>1.9724603925047545E-3</c:v>
                  </c:pt>
                  <c:pt idx="13">
                    <c:v>2.4595934623428935E-3</c:v>
                  </c:pt>
                  <c:pt idx="14">
                    <c:v>1.3754999091239554E-3</c:v>
                  </c:pt>
                  <c:pt idx="15">
                    <c:v>2.335722586267451E-3</c:v>
                  </c:pt>
                  <c:pt idx="16">
                    <c:v>2.7740944468420637E-3</c:v>
                  </c:pt>
                  <c:pt idx="17">
                    <c:v>2.5578115645996944E-3</c:v>
                  </c:pt>
                  <c:pt idx="18">
                    <c:v>1.7421251390184222E-3</c:v>
                  </c:pt>
                  <c:pt idx="19">
                    <c:v>9.7948966303888383E-4</c:v>
                  </c:pt>
                  <c:pt idx="20">
                    <c:v>8.0659779320303639E-4</c:v>
                  </c:pt>
                  <c:pt idx="21">
                    <c:v>4.726520919238553E-4</c:v>
                  </c:pt>
                  <c:pt idx="22">
                    <c:v>2.3366642891095357E-4</c:v>
                  </c:pt>
                  <c:pt idx="23">
                    <c:v>2.0099751242241113E-4</c:v>
                  </c:pt>
                  <c:pt idx="24">
                    <c:v>5.830951894844658E-5</c:v>
                  </c:pt>
                  <c:pt idx="25">
                    <c:v>6.6332495807122437E-5</c:v>
                  </c:pt>
                  <c:pt idx="26">
                    <c:v>9.5742710775647438E-5</c:v>
                  </c:pt>
                  <c:pt idx="27">
                    <c:v>2.2867371223353952E-4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'Indiv leaves'!$A$1:$A$29</c:f>
              <c:numCache>
                <c:formatCode>General</c:formatCod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</c:numCache>
            </c:numRef>
          </c:xVal>
          <c:yVal>
            <c:numRef>
              <c:f>Summary!$F$6:$F$34</c:f>
              <c:numCache>
                <c:formatCode>General</c:formatCode>
                <c:ptCount val="29"/>
                <c:pt idx="0">
                  <c:v>1.5399999999999858E-3</c:v>
                </c:pt>
                <c:pt idx="1">
                  <c:v>1.5999999999999793E-3</c:v>
                </c:pt>
                <c:pt idx="2">
                  <c:v>3.1799999999999828E-3</c:v>
                </c:pt>
                <c:pt idx="3">
                  <c:v>3.9199999999999678E-3</c:v>
                </c:pt>
                <c:pt idx="4">
                  <c:v>1.2280000000000003E-2</c:v>
                </c:pt>
                <c:pt idx="5">
                  <c:v>1.4340000000000019E-2</c:v>
                </c:pt>
                <c:pt idx="6">
                  <c:v>2.2100000000000009E-2</c:v>
                </c:pt>
                <c:pt idx="7">
                  <c:v>2.8879999999999996E-2</c:v>
                </c:pt>
                <c:pt idx="8">
                  <c:v>3.2259999999999969E-2</c:v>
                </c:pt>
                <c:pt idx="9">
                  <c:v>3.2940000000000039E-2</c:v>
                </c:pt>
                <c:pt idx="10">
                  <c:v>3.4860000000000023E-2</c:v>
                </c:pt>
                <c:pt idx="11">
                  <c:v>3.398000000000001E-2</c:v>
                </c:pt>
                <c:pt idx="12">
                  <c:v>3.8560000000000004E-2</c:v>
                </c:pt>
                <c:pt idx="13">
                  <c:v>3.9159999999999973E-2</c:v>
                </c:pt>
                <c:pt idx="14">
                  <c:v>3.4500000000000045E-2</c:v>
                </c:pt>
                <c:pt idx="15">
                  <c:v>3.1060000000000011E-2</c:v>
                </c:pt>
                <c:pt idx="16">
                  <c:v>2.5439999999999973E-2</c:v>
                </c:pt>
                <c:pt idx="17">
                  <c:v>1.9280000000000009E-2</c:v>
                </c:pt>
                <c:pt idx="18">
                  <c:v>1.2100000000000022E-2</c:v>
                </c:pt>
                <c:pt idx="19">
                  <c:v>6.7800000000000308E-3</c:v>
                </c:pt>
                <c:pt idx="20">
                  <c:v>5.159999999999965E-3</c:v>
                </c:pt>
                <c:pt idx="21">
                  <c:v>2.9800000000000269E-3</c:v>
                </c:pt>
                <c:pt idx="22">
                  <c:v>2.1600000000000287E-3</c:v>
                </c:pt>
                <c:pt idx="23">
                  <c:v>1.5199999999999879E-3</c:v>
                </c:pt>
                <c:pt idx="24">
                  <c:v>1.079999999999992E-3</c:v>
                </c:pt>
                <c:pt idx="25">
                  <c:v>7.7999999999998069E-4</c:v>
                </c:pt>
                <c:pt idx="26">
                  <c:v>7.4999999999994515E-4</c:v>
                </c:pt>
                <c:pt idx="27">
                  <c:v>1.1749999999999539E-3</c:v>
                </c:pt>
                <c:pt idx="28">
                  <c:v>1.3000000000000789E-3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2327424"/>
        <c:axId val="402330560"/>
      </c:scatterChart>
      <c:valAx>
        <c:axId val="402327424"/>
        <c:scaling>
          <c:orientation val="minMax"/>
          <c:max val="30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Leaf rank</a:t>
                </a:r>
              </a:p>
            </c:rich>
          </c:tx>
          <c:layout>
            <c:manualLayout>
              <c:xMode val="edge"/>
              <c:yMode val="edge"/>
              <c:x val="0.51319496021901378"/>
              <c:y val="0.940137659783677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2330560"/>
        <c:crosses val="autoZero"/>
        <c:crossBetween val="midCat"/>
      </c:valAx>
      <c:valAx>
        <c:axId val="40233056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5.6362132815589829E-3"/>
              <c:y val="0.3047508884398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402327424"/>
        <c:crosses val="autoZero"/>
        <c:crossBetween val="midCat"/>
        <c:majorUnit val="1.0000000000000002E-2"/>
      </c:valAx>
      <c:spPr>
        <a:ln w="25400">
          <a:solidFill>
            <a:prstClr val="black"/>
          </a:solidFill>
        </a:ln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0.80594756167660964"/>
          <c:y val="9.5672247807316341E-2"/>
          <c:w val="0.12989057790127884"/>
          <c:h val="0.19134449561463268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289902280130298E-2"/>
          <c:y val="9.154929577464789E-2"/>
          <c:w val="0.67426710097719866"/>
          <c:h val="0.75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linear"/>
            <c:dispRSqr val="1"/>
            <c:dispEq val="1"/>
            <c:trendlineLbl>
              <c:layout>
                <c:manualLayout>
                  <c:x val="-0.25685124864277958"/>
                  <c:y val="5.8360134560644705E-2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Stochastic!$B$2:$B$4</c:f>
              <c:numCache>
                <c:formatCode>General</c:formatCode>
                <c:ptCount val="3"/>
                <c:pt idx="0">
                  <c:v>11</c:v>
                </c:pt>
                <c:pt idx="1">
                  <c:v>19.8</c:v>
                </c:pt>
                <c:pt idx="2">
                  <c:v>27.8</c:v>
                </c:pt>
              </c:numCache>
            </c:numRef>
          </c:xVal>
          <c:yVal>
            <c:numRef>
              <c:f>Stochastic!$C$2:$C$4</c:f>
              <c:numCache>
                <c:formatCode>General</c:formatCode>
                <c:ptCount val="3"/>
                <c:pt idx="0">
                  <c:v>0</c:v>
                </c:pt>
                <c:pt idx="1">
                  <c:v>1.7</c:v>
                </c:pt>
                <c:pt idx="2">
                  <c:v>1.1999999999999997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539880"/>
        <c:axId val="147540664"/>
      </c:scatterChart>
      <c:valAx>
        <c:axId val="147539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540664"/>
        <c:crosses val="autoZero"/>
        <c:crossBetween val="midCat"/>
      </c:valAx>
      <c:valAx>
        <c:axId val="1475406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539880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83579792521651"/>
          <c:y val="0.39509549926275495"/>
          <c:w val="0.20599758914881419"/>
          <c:h val="0.1471390135185432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419100</xdr:colOff>
      <xdr:row>1</xdr:row>
      <xdr:rowOff>144780</xdr:rowOff>
    </xdr:from>
    <xdr:to>
      <xdr:col>17</xdr:col>
      <xdr:colOff>213360</xdr:colOff>
      <xdr:row>26</xdr:row>
      <xdr:rowOff>0</xdr:rowOff>
    </xdr:to>
    <xdr:graphicFrame macro="">
      <xdr:nvGraphicFramePr>
        <xdr:cNvPr id="10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419100</xdr:colOff>
      <xdr:row>38</xdr:row>
      <xdr:rowOff>144780</xdr:rowOff>
    </xdr:from>
    <xdr:to>
      <xdr:col>17</xdr:col>
      <xdr:colOff>213360</xdr:colOff>
      <xdr:row>63</xdr:row>
      <xdr:rowOff>0</xdr:rowOff>
    </xdr:to>
    <xdr:graphicFrame macro="">
      <xdr:nvGraphicFramePr>
        <xdr:cNvPr id="10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441960</xdr:colOff>
      <xdr:row>81</xdr:row>
      <xdr:rowOff>68580</xdr:rowOff>
    </xdr:from>
    <xdr:to>
      <xdr:col>17</xdr:col>
      <xdr:colOff>228600</xdr:colOff>
      <xdr:row>105</xdr:row>
      <xdr:rowOff>91440</xdr:rowOff>
    </xdr:to>
    <xdr:graphicFrame macro="">
      <xdr:nvGraphicFramePr>
        <xdr:cNvPr id="108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525780</xdr:colOff>
      <xdr:row>173</xdr:row>
      <xdr:rowOff>22860</xdr:rowOff>
    </xdr:from>
    <xdr:to>
      <xdr:col>24</xdr:col>
      <xdr:colOff>312420</xdr:colOff>
      <xdr:row>197</xdr:row>
      <xdr:rowOff>38100</xdr:rowOff>
    </xdr:to>
    <xdr:graphicFrame macro="">
      <xdr:nvGraphicFramePr>
        <xdr:cNvPr id="108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137160</xdr:colOff>
      <xdr:row>181</xdr:row>
      <xdr:rowOff>45720</xdr:rowOff>
    </xdr:from>
    <xdr:to>
      <xdr:col>8</xdr:col>
      <xdr:colOff>419100</xdr:colOff>
      <xdr:row>205</xdr:row>
      <xdr:rowOff>68580</xdr:rowOff>
    </xdr:to>
    <xdr:graphicFrame macro="">
      <xdr:nvGraphicFramePr>
        <xdr:cNvPr id="108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137160</xdr:colOff>
      <xdr:row>205</xdr:row>
      <xdr:rowOff>129540</xdr:rowOff>
    </xdr:from>
    <xdr:to>
      <xdr:col>8</xdr:col>
      <xdr:colOff>419100</xdr:colOff>
      <xdr:row>229</xdr:row>
      <xdr:rowOff>144780</xdr:rowOff>
    </xdr:to>
    <xdr:graphicFrame macro="">
      <xdr:nvGraphicFramePr>
        <xdr:cNvPr id="1090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487680</xdr:colOff>
      <xdr:row>197</xdr:row>
      <xdr:rowOff>144780</xdr:rowOff>
    </xdr:from>
    <xdr:to>
      <xdr:col>18</xdr:col>
      <xdr:colOff>274320</xdr:colOff>
      <xdr:row>222</xdr:row>
      <xdr:rowOff>0</xdr:rowOff>
    </xdr:to>
    <xdr:graphicFrame macro="">
      <xdr:nvGraphicFramePr>
        <xdr:cNvPr id="1091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449580</xdr:colOff>
      <xdr:row>180</xdr:row>
      <xdr:rowOff>91440</xdr:rowOff>
    </xdr:from>
    <xdr:to>
      <xdr:col>14</xdr:col>
      <xdr:colOff>7620</xdr:colOff>
      <xdr:row>204</xdr:row>
      <xdr:rowOff>106680</xdr:rowOff>
    </xdr:to>
    <xdr:graphicFrame macro="">
      <xdr:nvGraphicFramePr>
        <xdr:cNvPr id="109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373380</xdr:colOff>
      <xdr:row>115</xdr:row>
      <xdr:rowOff>60960</xdr:rowOff>
    </xdr:from>
    <xdr:to>
      <xdr:col>16</xdr:col>
      <xdr:colOff>160020</xdr:colOff>
      <xdr:row>139</xdr:row>
      <xdr:rowOff>76200</xdr:rowOff>
    </xdr:to>
    <xdr:graphicFrame macro="">
      <xdr:nvGraphicFramePr>
        <xdr:cNvPr id="109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76200</xdr:colOff>
      <xdr:row>150</xdr:row>
      <xdr:rowOff>22860</xdr:rowOff>
    </xdr:from>
    <xdr:to>
      <xdr:col>16</xdr:col>
      <xdr:colOff>190500</xdr:colOff>
      <xdr:row>172</xdr:row>
      <xdr:rowOff>129540</xdr:rowOff>
    </xdr:to>
    <xdr:graphicFrame macro="">
      <xdr:nvGraphicFramePr>
        <xdr:cNvPr id="109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106680</xdr:colOff>
      <xdr:row>2</xdr:row>
      <xdr:rowOff>60960</xdr:rowOff>
    </xdr:from>
    <xdr:to>
      <xdr:col>25</xdr:col>
      <xdr:colOff>99060</xdr:colOff>
      <xdr:row>22</xdr:row>
      <xdr:rowOff>60960</xdr:rowOff>
    </xdr:to>
    <xdr:graphicFrame macro="">
      <xdr:nvGraphicFramePr>
        <xdr:cNvPr id="2356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182880</xdr:colOff>
      <xdr:row>23</xdr:row>
      <xdr:rowOff>45720</xdr:rowOff>
    </xdr:from>
    <xdr:to>
      <xdr:col>25</xdr:col>
      <xdr:colOff>175260</xdr:colOff>
      <xdr:row>43</xdr:row>
      <xdr:rowOff>45720</xdr:rowOff>
    </xdr:to>
    <xdr:graphicFrame macro="">
      <xdr:nvGraphicFramePr>
        <xdr:cNvPr id="2356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198120</xdr:colOff>
      <xdr:row>43</xdr:row>
      <xdr:rowOff>160020</xdr:rowOff>
    </xdr:from>
    <xdr:to>
      <xdr:col>25</xdr:col>
      <xdr:colOff>190500</xdr:colOff>
      <xdr:row>63</xdr:row>
      <xdr:rowOff>160020</xdr:rowOff>
    </xdr:to>
    <xdr:graphicFrame macro="">
      <xdr:nvGraphicFramePr>
        <xdr:cNvPr id="235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</xdr:colOff>
      <xdr:row>3</xdr:row>
      <xdr:rowOff>167640</xdr:rowOff>
    </xdr:from>
    <xdr:to>
      <xdr:col>13</xdr:col>
      <xdr:colOff>609600</xdr:colOff>
      <xdr:row>23</xdr:row>
      <xdr:rowOff>160020</xdr:rowOff>
    </xdr:to>
    <xdr:graphicFrame macro="">
      <xdr:nvGraphicFramePr>
        <xdr:cNvPr id="2560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327660</xdr:colOff>
      <xdr:row>3</xdr:row>
      <xdr:rowOff>160020</xdr:rowOff>
    </xdr:from>
    <xdr:to>
      <xdr:col>14</xdr:col>
      <xdr:colOff>76200</xdr:colOff>
      <xdr:row>20</xdr:row>
      <xdr:rowOff>106680</xdr:rowOff>
    </xdr:to>
    <xdr:graphicFrame macro="">
      <xdr:nvGraphicFramePr>
        <xdr:cNvPr id="8192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iomas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 DAS"/>
      <sheetName val="23 DAS"/>
      <sheetName val="29 DAS"/>
      <sheetName val="37 DAS Bolt"/>
      <sheetName val="Summary"/>
      <sheetName val="Modelled"/>
      <sheetName val="Indiv"/>
      <sheetName val="Stochastic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16">
          <cell r="B116">
            <v>2.8561307692307174E-2</v>
          </cell>
          <cell r="D116">
            <v>1.8601249999999469E-2</v>
          </cell>
          <cell r="F116">
            <v>1.2410258064516606E-2</v>
          </cell>
        </row>
        <row r="117">
          <cell r="B117">
            <v>3.5668500000000623E-2</v>
          </cell>
          <cell r="D117">
            <v>2.2777777777778178E-2</v>
          </cell>
          <cell r="F117">
            <v>1.1052382352940589E-2</v>
          </cell>
        </row>
        <row r="118">
          <cell r="B118">
            <v>5.1555079999998227E-2</v>
          </cell>
          <cell r="D118">
            <v>4.8847619047619258E-2</v>
          </cell>
          <cell r="F118">
            <v>3.1835942307692419E-2</v>
          </cell>
        </row>
        <row r="119">
          <cell r="B119">
            <v>7.207152631579003E-2</v>
          </cell>
          <cell r="D119">
            <v>3.8036204081633398E-2</v>
          </cell>
          <cell r="F119">
            <v>2.6847797101448773E-2</v>
          </cell>
        </row>
        <row r="120">
          <cell r="B120">
            <v>6.4230250000000377E-2</v>
          </cell>
          <cell r="D120">
            <v>5.1060222222221549E-2</v>
          </cell>
          <cell r="F120">
            <v>3.5702274193548322E-2</v>
          </cell>
        </row>
        <row r="121">
          <cell r="B121">
            <v>6.7719058823529119E-2</v>
          </cell>
          <cell r="D121">
            <v>5.3373939024389985E-2</v>
          </cell>
          <cell r="F121">
            <v>3.4061193939394371E-2</v>
          </cell>
        </row>
        <row r="122">
          <cell r="B122">
            <v>2.9819937500000174E-2</v>
          </cell>
          <cell r="D122">
            <v>5.1158282051282228E-2</v>
          </cell>
          <cell r="F122">
            <v>4.1711471502590712E-2</v>
          </cell>
        </row>
        <row r="123">
          <cell r="B123">
            <v>2.4947142857142633E-2</v>
          </cell>
          <cell r="D123">
            <v>5.3104119402985636E-2</v>
          </cell>
          <cell r="F123">
            <v>3.6722831111111166E-2</v>
          </cell>
        </row>
        <row r="124">
          <cell r="B124">
            <v>3.967800000000193E-3</v>
          </cell>
          <cell r="D124">
            <v>3.9789595744680537E-2</v>
          </cell>
          <cell r="F124">
            <v>4.0161550420167995E-2</v>
          </cell>
        </row>
        <row r="125">
          <cell r="D125">
            <v>3.1108606060605299E-2</v>
          </cell>
          <cell r="F125">
            <v>4.0339816513761485E-2</v>
          </cell>
        </row>
        <row r="126">
          <cell r="D126">
            <v>2.375981481481499E-2</v>
          </cell>
          <cell r="F126">
            <v>3.501124880382752E-2</v>
          </cell>
        </row>
        <row r="127">
          <cell r="D127">
            <v>1.782950000000031E-2</v>
          </cell>
          <cell r="F127">
            <v>3.2187299319728274E-2</v>
          </cell>
        </row>
        <row r="128">
          <cell r="D128">
            <v>9.5301250000000576E-3</v>
          </cell>
          <cell r="F128">
            <v>2.9030711409396139E-2</v>
          </cell>
        </row>
        <row r="129">
          <cell r="D129">
            <v>5.0121111111111989E-3</v>
          </cell>
          <cell r="F129">
            <v>2.4853472727272705E-2</v>
          </cell>
        </row>
        <row r="130">
          <cell r="D130">
            <v>3.238237500000019E-3</v>
          </cell>
          <cell r="F130">
            <v>2.5984082191780923E-2</v>
          </cell>
        </row>
        <row r="131">
          <cell r="F131">
            <v>2.4241951612903725E-2</v>
          </cell>
        </row>
        <row r="132">
          <cell r="F132">
            <v>2.213617021276526E-2</v>
          </cell>
        </row>
        <row r="133">
          <cell r="F133">
            <v>1.6793785714285789E-2</v>
          </cell>
        </row>
        <row r="134">
          <cell r="F134">
            <v>4.193038461538446E-3</v>
          </cell>
        </row>
        <row r="135">
          <cell r="F135">
            <v>5.6184594594595721E-3</v>
          </cell>
        </row>
        <row r="136">
          <cell r="F136">
            <v>3.7194499999999844E-3</v>
          </cell>
        </row>
        <row r="137">
          <cell r="F137">
            <v>2.2813535714285515E-3</v>
          </cell>
        </row>
        <row r="138">
          <cell r="F138">
            <v>1.3759533333332814E-3</v>
          </cell>
        </row>
      </sheetData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0"/>
  <sheetViews>
    <sheetView tabSelected="1" workbookViewId="0">
      <selection activeCell="T5" sqref="T5"/>
    </sheetView>
  </sheetViews>
  <sheetFormatPr defaultRowHeight="13.2" x14ac:dyDescent="0.25"/>
  <cols>
    <col min="1" max="1" width="13.44140625" bestFit="1" customWidth="1"/>
    <col min="3" max="3" width="12.44140625" bestFit="1" customWidth="1"/>
    <col min="5" max="5" width="12.44140625" bestFit="1" customWidth="1"/>
  </cols>
  <sheetData>
    <row r="1" spans="1:9" x14ac:dyDescent="0.25">
      <c r="A1" s="1" t="s">
        <v>53</v>
      </c>
    </row>
    <row r="3" spans="1:9" x14ac:dyDescent="0.25">
      <c r="A3" t="s">
        <v>54</v>
      </c>
      <c r="B3" s="10">
        <v>18</v>
      </c>
      <c r="C3" s="10"/>
      <c r="D3" s="10">
        <v>25</v>
      </c>
      <c r="E3" s="10"/>
      <c r="F3" s="10">
        <v>30</v>
      </c>
      <c r="G3" s="10"/>
      <c r="H3" s="10"/>
      <c r="I3" s="10"/>
    </row>
    <row r="4" spans="1:9" x14ac:dyDescent="0.25">
      <c r="A4" t="s">
        <v>55</v>
      </c>
      <c r="B4" s="10">
        <f>B3*(22-3)</f>
        <v>342</v>
      </c>
      <c r="C4" s="10"/>
      <c r="D4" s="10">
        <f>D3*(22-3)</f>
        <v>475</v>
      </c>
      <c r="E4" s="10"/>
      <c r="F4" s="10">
        <f>F3*(22-3)</f>
        <v>570</v>
      </c>
      <c r="G4" s="10"/>
      <c r="H4" s="10"/>
      <c r="I4" s="10"/>
    </row>
    <row r="5" spans="1:9" x14ac:dyDescent="0.25">
      <c r="C5" t="s">
        <v>56</v>
      </c>
      <c r="E5" t="s">
        <v>56</v>
      </c>
      <c r="G5" t="s">
        <v>56</v>
      </c>
    </row>
    <row r="6" spans="1:9" x14ac:dyDescent="0.25">
      <c r="A6" t="s">
        <v>9</v>
      </c>
      <c r="B6">
        <f>AVERAGE('18 DAS'!E16,'18 DAS'!E32,'18 DAS'!E48,'18 DAS'!E64,'18 DAS'!E80)</f>
        <v>1.4000000000000067E-3</v>
      </c>
      <c r="C6">
        <f>STDEV('18 DAS'!E16,'18 DAS'!E32,'18 DAS'!E48,'18 DAS'!E64,'18 DAS'!E80)/COUNT('18 DAS'!E16,'18 DAS'!E32,'18 DAS'!E48,'18 DAS'!E64,'18 DAS'!E80)^0.5</f>
        <v>4.4721359549993973E-5</v>
      </c>
      <c r="D6">
        <f>AVERAGE('25 DAS'!E16,'25 DAS'!E41,'25 DAS'!E66,'25 DAS'!E92,'25 DAS'!E118)</f>
        <v>1.1599999999999833E-3</v>
      </c>
      <c r="E6">
        <f>STDEV('25 DAS'!E16,'25 DAS'!E41,'25 DAS'!E66,'25 DAS'!E92,'25 DAS'!E118)/COUNT('25 DAS'!E16,'25 DAS'!E41,'25 DAS'!E66,'25 DAS'!E92,'25 DAS'!E118)^0.5</f>
        <v>1.435270009440729E-4</v>
      </c>
      <c r="F6">
        <f>AVERAGE('30 DAS'!E16,'30 DAS'!E49,'30 DAS'!E82,'30 DAS'!E116,'30 DAS'!E150)</f>
        <v>1.5399999999999858E-3</v>
      </c>
      <c r="G6">
        <f>STDEV('30 DAS'!E16,'30 DAS'!E49,'30 DAS'!E82,'30 DAS'!E116,'30 DAS'!E150)/COUNT('30 DAS'!E16,'30 DAS'!E49,'30 DAS'!E82,'30 DAS'!E116,'30 DAS'!E150)^0.5</f>
        <v>1.1661903789691316E-4</v>
      </c>
    </row>
    <row r="7" spans="1:9" x14ac:dyDescent="0.25">
      <c r="A7" t="s">
        <v>8</v>
      </c>
      <c r="B7">
        <f>AVERAGE('18 DAS'!E17,'18 DAS'!E33,'18 DAS'!E49,'18 DAS'!E65,'18 DAS'!E81)</f>
        <v>1.3799999999999923E-3</v>
      </c>
      <c r="C7">
        <f>STDEV('18 DAS'!E17,'18 DAS'!E33,'18 DAS'!E49,'18 DAS'!E65,'18 DAS'!E81)/COUNT('18 DAS'!E17,'18 DAS'!E33,'18 DAS'!E49,'18 DAS'!E65,'18 DAS'!E81)^0.5</f>
        <v>6.633249580710528E-5</v>
      </c>
      <c r="D7">
        <f>AVERAGE('25 DAS'!E17,'25 DAS'!E42,'25 DAS'!E67,'25 DAS'!E93,'25 DAS'!E119)</f>
        <v>1.3000000000000012E-3</v>
      </c>
      <c r="E7">
        <f>STDEV('25 DAS'!E17,'25 DAS'!E42,'25 DAS'!E67,'25 DAS'!E93,'25 DAS'!E119)/COUNT('25 DAS'!E17,'25 DAS'!E42,'25 DAS'!E67,'25 DAS'!E93,'25 DAS'!E119)^0.5</f>
        <v>1.7888543819998828E-4</v>
      </c>
      <c r="F7">
        <f>AVERAGE('30 DAS'!E17,'30 DAS'!E50,'30 DAS'!E83,'30 DAS'!E117,'30 DAS'!E151)</f>
        <v>1.5999999999999793E-3</v>
      </c>
      <c r="G7">
        <f>STDEV('30 DAS'!E17,'30 DAS'!E50,'30 DAS'!E83,'30 DAS'!E117,'30 DAS'!E151)/COUNT('30 DAS'!E17,'30 DAS'!E50,'30 DAS'!E83,'30 DAS'!E117,'30 DAS'!E151)^0.5</f>
        <v>7.0710678118670502E-5</v>
      </c>
    </row>
    <row r="8" spans="1:9" x14ac:dyDescent="0.25">
      <c r="A8" t="s">
        <v>7</v>
      </c>
      <c r="B8">
        <f>AVERAGE('18 DAS'!E18,'18 DAS'!E34,'18 DAS'!E50,'18 DAS'!E66,'18 DAS'!E82)</f>
        <v>4.1399999999999935E-3</v>
      </c>
      <c r="C8">
        <f>STDEV('18 DAS'!E18,'18 DAS'!E34,'18 DAS'!E50,'18 DAS'!E66,'18 DAS'!E82)/COUNT('18 DAS'!E18,'18 DAS'!E34,'18 DAS'!E50,'18 DAS'!E66,'18 DAS'!E82)^0.5</f>
        <v>2.4617067250182428E-4</v>
      </c>
      <c r="D8">
        <f>AVERAGE('25 DAS'!E18,'25 DAS'!E43,'25 DAS'!E68,'25 DAS'!E94,'25 DAS'!E120)</f>
        <v>6.0800000000000185E-3</v>
      </c>
      <c r="E8">
        <f>STDEV('25 DAS'!E18,'25 DAS'!E43,'25 DAS'!E68,'25 DAS'!E94,'25 DAS'!E120)/COUNT('25 DAS'!E18,'25 DAS'!E43,'25 DAS'!E68,'25 DAS'!E94,'25 DAS'!E120)^0.5</f>
        <v>3.5972211497209671E-4</v>
      </c>
      <c r="F8">
        <f>AVERAGE('30 DAS'!E18,'30 DAS'!E51,'30 DAS'!E84,'30 DAS'!E118,'30 DAS'!E152)</f>
        <v>3.1799999999999828E-3</v>
      </c>
      <c r="G8">
        <f>STDEV('30 DAS'!E18,'30 DAS'!E51,'30 DAS'!E84,'30 DAS'!E118,'30 DAS'!E152)/COUNT('30 DAS'!E18,'30 DAS'!E51,'30 DAS'!E84,'30 DAS'!E118,'30 DAS'!E152)^0.5</f>
        <v>6.0942595940769481E-4</v>
      </c>
    </row>
    <row r="9" spans="1:9" x14ac:dyDescent="0.25">
      <c r="A9" t="s">
        <v>6</v>
      </c>
      <c r="B9">
        <f>AVERAGE('18 DAS'!E19,'18 DAS'!E35,'18 DAS'!E51,'18 DAS'!E67,'18 DAS'!E83)</f>
        <v>4.4200000000000073E-3</v>
      </c>
      <c r="C9">
        <f>STDEV('18 DAS'!E19,'18 DAS'!E35,'18 DAS'!E51,'18 DAS'!E67,'18 DAS'!E83)/COUNT('18 DAS'!E19,'18 DAS'!E35,'18 DAS'!E51,'18 DAS'!E67,'18 DAS'!E83)^0.5</f>
        <v>2.5179356624027894E-4</v>
      </c>
      <c r="D9">
        <f>AVERAGE('25 DAS'!E19,'25 DAS'!E44,'25 DAS'!E69,'25 DAS'!E95,'25 DAS'!E121)</f>
        <v>5.8800000000000076E-3</v>
      </c>
      <c r="E9">
        <f>STDEV('25 DAS'!E19,'25 DAS'!E44,'25 DAS'!E69,'25 DAS'!E95,'25 DAS'!E121)/COUNT('25 DAS'!E19,'25 DAS'!E44,'25 DAS'!E69,'25 DAS'!E95,'25 DAS'!E121)^0.5</f>
        <v>2.7459060435492148E-4</v>
      </c>
      <c r="F9">
        <f>AVERAGE('30 DAS'!E19,'30 DAS'!E52,'30 DAS'!E85,'30 DAS'!E119,'30 DAS'!E153)</f>
        <v>3.9199999999999678E-3</v>
      </c>
      <c r="G9">
        <f>STDEV('30 DAS'!E19,'30 DAS'!E52,'30 DAS'!E85,'30 DAS'!E119,'30 DAS'!E153)/COUNT('30 DAS'!E19,'30 DAS'!E52,'30 DAS'!E85,'30 DAS'!E119,'30 DAS'!E153)^0.5</f>
        <v>3.0724582991473653E-4</v>
      </c>
    </row>
    <row r="10" spans="1:9" x14ac:dyDescent="0.25">
      <c r="A10" t="s">
        <v>5</v>
      </c>
      <c r="B10">
        <f>AVERAGE('18 DAS'!E20,'18 DAS'!E36,'18 DAS'!E52,'18 DAS'!E68,'18 DAS'!E84)</f>
        <v>6.1000000000000056E-3</v>
      </c>
      <c r="C10">
        <f>STDEV('18 DAS'!E20,'18 DAS'!E36,'18 DAS'!E52,'18 DAS'!E68,'18 DAS'!E84)/COUNT('18 DAS'!E20,'18 DAS'!E36,'18 DAS'!E52,'18 DAS'!E68,'18 DAS'!E84)^0.5</f>
        <v>4.0865633483405081E-4</v>
      </c>
      <c r="D10">
        <f>AVERAGE('25 DAS'!E20,'25 DAS'!E45,'25 DAS'!E70,'25 DAS'!E96,'25 DAS'!E122)</f>
        <v>1.3739999999999997E-2</v>
      </c>
      <c r="E10">
        <f>STDEV('25 DAS'!E20,'25 DAS'!E45,'25 DAS'!E70,'25 DAS'!E96,'25 DAS'!E122)/COUNT('25 DAS'!E20,'25 DAS'!E45,'25 DAS'!E70,'25 DAS'!E96,'25 DAS'!E122)^0.5</f>
        <v>6.7720011813347293E-4</v>
      </c>
      <c r="F10">
        <f>AVERAGE('30 DAS'!E20,'30 DAS'!E53,'30 DAS'!E86,'30 DAS'!E120,'30 DAS'!E154)</f>
        <v>1.2280000000000003E-2</v>
      </c>
      <c r="G10">
        <f>STDEV('30 DAS'!E20,'30 DAS'!E53,'30 DAS'!E86,'30 DAS'!E120,'30 DAS'!E154)/COUNT('30 DAS'!E20,'30 DAS'!E53,'30 DAS'!E86,'30 DAS'!E120,'30 DAS'!E154)^0.5</f>
        <v>5.3981478305063259E-4</v>
      </c>
    </row>
    <row r="11" spans="1:9" x14ac:dyDescent="0.25">
      <c r="A11" t="s">
        <v>4</v>
      </c>
      <c r="B11">
        <f>AVERAGE('18 DAS'!E21,'18 DAS'!E37,'18 DAS'!E53,'18 DAS'!E69,'18 DAS'!E85)</f>
        <v>5.4599999999999926E-3</v>
      </c>
      <c r="C11">
        <f>STDEV('18 DAS'!E21,'18 DAS'!E37,'18 DAS'!E53,'18 DAS'!E69,'18 DAS'!E85)/COUNT('18 DAS'!E21,'18 DAS'!E37,'18 DAS'!E53,'18 DAS'!E69,'18 DAS'!E85)^0.5</f>
        <v>2.8913664589602276E-4</v>
      </c>
      <c r="D11">
        <f>AVERAGE('25 DAS'!E21,'25 DAS'!E46,'25 DAS'!E71,'25 DAS'!E97,'25 DAS'!E123)</f>
        <v>1.6360000000000006E-2</v>
      </c>
      <c r="E11">
        <f>STDEV('25 DAS'!E21,'25 DAS'!E46,'25 DAS'!E71,'25 DAS'!E97,'25 DAS'!E123)/COUNT('25 DAS'!E21,'25 DAS'!E46,'25 DAS'!E71,'25 DAS'!E97,'25 DAS'!E123)^0.5</f>
        <v>5.124451190127616E-4</v>
      </c>
      <c r="F11">
        <f>AVERAGE('30 DAS'!E21,'30 DAS'!E54,'30 DAS'!E87,'30 DAS'!E121,'30 DAS'!E155)</f>
        <v>1.4340000000000019E-2</v>
      </c>
      <c r="G11">
        <f>STDEV('30 DAS'!E21,'30 DAS'!E54,'30 DAS'!E87,'30 DAS'!E121,'30 DAS'!E155)/COUNT('30 DAS'!E21,'30 DAS'!E54,'30 DAS'!E87,'30 DAS'!E121,'30 DAS'!E155)^0.5</f>
        <v>2.1817424229271366E-4</v>
      </c>
    </row>
    <row r="12" spans="1:9" x14ac:dyDescent="0.25">
      <c r="A12" t="s">
        <v>3</v>
      </c>
      <c r="B12">
        <f>AVERAGE('18 DAS'!E22,'18 DAS'!E38,'18 DAS'!E54,'18 DAS'!E70,'18 DAS'!E86)</f>
        <v>2.8200000000000057E-3</v>
      </c>
      <c r="C12">
        <f>STDEV('18 DAS'!E22,'18 DAS'!E38,'18 DAS'!E54,'18 DAS'!E70,'18 DAS'!E86)/COUNT('18 DAS'!E22,'18 DAS'!E38,'18 DAS'!E54,'18 DAS'!E70,'18 DAS'!E86)^0.5</f>
        <v>1.7720045146669012E-4</v>
      </c>
      <c r="D12">
        <f>AVERAGE('25 DAS'!E22,'25 DAS'!E47,'25 DAS'!E72,'25 DAS'!E98,'25 DAS'!E124)</f>
        <v>2.1579999999999988E-2</v>
      </c>
      <c r="E12">
        <f>STDEV('25 DAS'!E22,'25 DAS'!E47,'25 DAS'!E72,'25 DAS'!E98,'25 DAS'!E124)/COUNT('25 DAS'!E22,'25 DAS'!E47,'25 DAS'!E72,'25 DAS'!E98,'25 DAS'!E124)^0.5</f>
        <v>1.9220822042774366E-3</v>
      </c>
      <c r="F12">
        <f>AVERAGE('30 DAS'!E22,'30 DAS'!E55,'30 DAS'!E88,'30 DAS'!E122,'30 DAS'!E156)</f>
        <v>2.2100000000000009E-2</v>
      </c>
      <c r="G12">
        <f>STDEV('30 DAS'!E22,'30 DAS'!E55,'30 DAS'!E88,'30 DAS'!E122,'30 DAS'!E156)/COUNT('30 DAS'!E22,'30 DAS'!E55,'30 DAS'!E88,'30 DAS'!E122,'30 DAS'!E156)^0.5</f>
        <v>1.2429802894655996E-3</v>
      </c>
    </row>
    <row r="13" spans="1:9" x14ac:dyDescent="0.25">
      <c r="A13" t="s">
        <v>2</v>
      </c>
      <c r="B13">
        <f>AVERAGE('18 DAS'!E23,'18 DAS'!E39,'18 DAS'!E55,'18 DAS'!E71,'18 DAS'!E87)</f>
        <v>1.2199999999999932E-3</v>
      </c>
      <c r="C13">
        <f>STDEV('18 DAS'!E23,'18 DAS'!E39,'18 DAS'!E55,'18 DAS'!E71,'18 DAS'!E87)/COUNT('18 DAS'!E23,'18 DAS'!E39,'18 DAS'!E55,'18 DAS'!E71,'18 DAS'!E87)^0.5</f>
        <v>7.3484692283495561E-5</v>
      </c>
      <c r="D13">
        <f>AVERAGE('25 DAS'!E23,'25 DAS'!E48,'25 DAS'!E73,'25 DAS'!E99,'25 DAS'!E125)</f>
        <v>2.2619999999999984E-2</v>
      </c>
      <c r="E13">
        <f>STDEV('25 DAS'!E23,'25 DAS'!E48,'25 DAS'!E73,'25 DAS'!E99,'25 DAS'!E125)/COUNT('25 DAS'!E23,'25 DAS'!E48,'25 DAS'!E73,'25 DAS'!E99,'25 DAS'!E125)^0.5</f>
        <v>2.1124393482417473E-3</v>
      </c>
      <c r="F13">
        <f>AVERAGE('30 DAS'!E23,'30 DAS'!E56,'30 DAS'!E89,'30 DAS'!E123,'30 DAS'!E157)</f>
        <v>2.8879999999999996E-2</v>
      </c>
      <c r="G13">
        <f>STDEV('30 DAS'!E23,'30 DAS'!E56,'30 DAS'!E89,'30 DAS'!E123,'30 DAS'!E157)/COUNT('30 DAS'!E23,'30 DAS'!E56,'30 DAS'!E89,'30 DAS'!E123,'30 DAS'!E157)^0.5</f>
        <v>1.2289833196589663E-3</v>
      </c>
    </row>
    <row r="14" spans="1:9" x14ac:dyDescent="0.25">
      <c r="A14" t="s">
        <v>1</v>
      </c>
      <c r="B14">
        <f>AVERAGE('18 DAS'!E24,'18 DAS'!E40,'18 DAS'!E56,'18 DAS'!E72,'18 DAS'!E88)</f>
        <v>5.0000000000000044E-4</v>
      </c>
      <c r="C14">
        <f>STDEV('18 DAS'!E24,'18 DAS'!E40,'18 DAS'!E56,'18 DAS'!E72,'18 DAS'!E88)/COUNT('18 DAS'!E24,'18 DAS'!E40,'18 DAS'!E56,'18 DAS'!E72,'18 DAS'!E88)^0.5</f>
        <v>5.4772255750525782E-5</v>
      </c>
      <c r="D14">
        <f>AVERAGE('25 DAS'!E24,'25 DAS'!E49,'25 DAS'!E74,'25 DAS'!E100,'25 DAS'!E126)</f>
        <v>2.0760000000000001E-2</v>
      </c>
      <c r="E14">
        <f>STDEV('25 DAS'!E24,'25 DAS'!E49,'25 DAS'!E74,'25 DAS'!E100,'25 DAS'!E126)/COUNT('25 DAS'!E24,'25 DAS'!E49,'25 DAS'!E74,'25 DAS'!E100,'25 DAS'!E126)^0.5</f>
        <v>2.0212867188996206E-3</v>
      </c>
      <c r="F14">
        <f>AVERAGE('30 DAS'!E24,'30 DAS'!E57,'30 DAS'!E90,'30 DAS'!E124,'30 DAS'!E158)</f>
        <v>3.2259999999999969E-2</v>
      </c>
      <c r="G14">
        <f>STDEV('30 DAS'!E24,'30 DAS'!E57,'30 DAS'!E90,'30 DAS'!E124,'30 DAS'!E158)/COUNT('30 DAS'!E24,'30 DAS'!E57,'30 DAS'!E90,'30 DAS'!E124,'30 DAS'!E158)^0.5</f>
        <v>1.2073110618229181E-3</v>
      </c>
    </row>
    <row r="15" spans="1:9" x14ac:dyDescent="0.25">
      <c r="A15" t="s">
        <v>0</v>
      </c>
      <c r="B15">
        <f>AVERAGE('18 DAS'!E25,'18 DAS'!E41,'18 DAS'!E57,'18 DAS'!E73,'18 DAS'!E89)</f>
        <v>4.9999999999999491E-4</v>
      </c>
      <c r="C15">
        <f>STDEV('18 DAS'!E25,'18 DAS'!E41,'18 DAS'!E57,'18 DAS'!E73,'18 DAS'!E89)/COUNT('18 DAS'!E25,'18 DAS'!E41,'18 DAS'!E57,'18 DAS'!E73,'18 DAS'!E89)^0.5</f>
        <v>1.8165902124585314E-4</v>
      </c>
      <c r="D15">
        <f>AVERAGE('25 DAS'!E25,'25 DAS'!E50,'25 DAS'!E75,'25 DAS'!E101,'25 DAS'!E127)</f>
        <v>1.7080000000000005E-2</v>
      </c>
      <c r="E15">
        <f>STDEV('25 DAS'!E25,'25 DAS'!E50,'25 DAS'!E75,'25 DAS'!E101,'25 DAS'!E127)/COUNT('25 DAS'!E25,'25 DAS'!E50,'25 DAS'!E75,'25 DAS'!E101,'25 DAS'!E127)^0.5</f>
        <v>2.2753900764484313E-3</v>
      </c>
      <c r="F15">
        <f>AVERAGE('30 DAS'!E25,'30 DAS'!E58,'30 DAS'!E91,'30 DAS'!E125,'30 DAS'!E159)</f>
        <v>3.2940000000000039E-2</v>
      </c>
      <c r="G15">
        <f>STDEV('30 DAS'!E25,'30 DAS'!E58,'30 DAS'!E91,'30 DAS'!E125,'30 DAS'!E159)/COUNT('30 DAS'!E25,'30 DAS'!E58,'30 DAS'!E91,'30 DAS'!E125,'30 DAS'!E159)^0.5</f>
        <v>6.5238025721200922E-4</v>
      </c>
    </row>
    <row r="16" spans="1:9" x14ac:dyDescent="0.25">
      <c r="A16" t="s">
        <v>29</v>
      </c>
      <c r="B16">
        <f>AVERAGE('18 DAS'!E26,'18 DAS'!E42,'18 DAS'!E58,'18 DAS'!E74,'18 DAS'!E90)</f>
        <v>5.1999999999999822E-4</v>
      </c>
      <c r="C16">
        <f>STDEV('18 DAS'!E26,'18 DAS'!E42,'18 DAS'!E58,'18 DAS'!E74,'18 DAS'!E90)/COUNT('18 DAS'!E26,'18 DAS'!E42,'18 DAS'!E58,'18 DAS'!E74,'18 DAS'!E90)^0.5</f>
        <v>1.9849433241279397E-4</v>
      </c>
      <c r="D16">
        <f>AVERAGE('25 DAS'!E26,'25 DAS'!E51,'25 DAS'!E76,'25 DAS'!E102,'25 DAS'!E128)</f>
        <v>1.4279999999999992E-2</v>
      </c>
      <c r="E16">
        <f>STDEV('25 DAS'!E26,'25 DAS'!E51,'25 DAS'!E76,'25 DAS'!E102,'25 DAS'!E128)/COUNT('25 DAS'!E26,'25 DAS'!E51,'25 DAS'!E76,'25 DAS'!E102,'25 DAS'!E128)^0.5</f>
        <v>2.1174040710265976E-3</v>
      </c>
      <c r="F16">
        <f>AVERAGE('30 DAS'!E26,'30 DAS'!E59,'30 DAS'!E92,'30 DAS'!E126,'30 DAS'!E160)</f>
        <v>3.4860000000000023E-2</v>
      </c>
      <c r="G16">
        <f>STDEV('30 DAS'!E26,'30 DAS'!E59,'30 DAS'!E92,'30 DAS'!E126,'30 DAS'!E160)/COUNT('30 DAS'!E26,'30 DAS'!E59,'30 DAS'!E92,'30 DAS'!E126,'30 DAS'!E160)^0.5</f>
        <v>4.377213725647865E-4</v>
      </c>
    </row>
    <row r="17" spans="1:7" x14ac:dyDescent="0.25">
      <c r="A17" t="s">
        <v>31</v>
      </c>
      <c r="D17">
        <f>AVERAGE('25 DAS'!E27,'25 DAS'!E52,'25 DAS'!E77,'25 DAS'!E103,'25 DAS'!E129)</f>
        <v>8.740000000000003E-3</v>
      </c>
      <c r="E17">
        <f>STDEV('25 DAS'!E27,'25 DAS'!E52,'25 DAS'!E77,'25 DAS'!E103,'25 DAS'!E129)/COUNT('25 DAS'!E27,'25 DAS'!E52,'25 DAS'!E77,'25 DAS'!E103,'25 DAS'!E129)^0.5</f>
        <v>1.6509391266791259E-3</v>
      </c>
      <c r="F17">
        <f>AVERAGE('30 DAS'!E27,'30 DAS'!E60,'30 DAS'!E93,'30 DAS'!E127,'30 DAS'!E161)</f>
        <v>3.398000000000001E-2</v>
      </c>
      <c r="G17">
        <f>STDEV('30 DAS'!E27,'30 DAS'!E60,'30 DAS'!E93,'30 DAS'!E127,'30 DAS'!E161)/COUNT('30 DAS'!E27,'30 DAS'!E60,'30 DAS'!E93,'30 DAS'!E127,'30 DAS'!E161)^0.5</f>
        <v>1.0960839383915978E-3</v>
      </c>
    </row>
    <row r="18" spans="1:7" x14ac:dyDescent="0.25">
      <c r="A18" t="s">
        <v>32</v>
      </c>
      <c r="D18">
        <f>AVERAGE('25 DAS'!E28,'25 DAS'!E53,'25 DAS'!E78,'25 DAS'!E104,'25 DAS'!E130)</f>
        <v>5.0999999999999934E-3</v>
      </c>
      <c r="E18">
        <f>STDEV('25 DAS'!E28,'25 DAS'!E53,'25 DAS'!E78,'25 DAS'!E104,'25 DAS'!E130)/COUNT('25 DAS'!E28,'25 DAS'!E53,'25 DAS'!E78,'25 DAS'!E104,'25 DAS'!E130)^0.5</f>
        <v>1.0425929215182666E-3</v>
      </c>
      <c r="F18">
        <f>AVERAGE('30 DAS'!E28,'30 DAS'!E61,'30 DAS'!E94,'30 DAS'!E128,'30 DAS'!E162)</f>
        <v>3.8560000000000004E-2</v>
      </c>
      <c r="G18">
        <f>STDEV('30 DAS'!E28,'30 DAS'!E61,'30 DAS'!E94,'30 DAS'!E128,'30 DAS'!E162)/COUNT('30 DAS'!E28,'30 DAS'!E61,'30 DAS'!E94,'30 DAS'!E128,'30 DAS'!E162)^0.5</f>
        <v>1.9724603925047545E-3</v>
      </c>
    </row>
    <row r="19" spans="1:7" x14ac:dyDescent="0.25">
      <c r="A19" t="s">
        <v>33</v>
      </c>
      <c r="D19">
        <f>AVERAGE('25 DAS'!E29,'25 DAS'!E54,'25 DAS'!E79,'25 DAS'!E105,'25 DAS'!E131)</f>
        <v>2.759999999999996E-3</v>
      </c>
      <c r="E19">
        <f>STDEV('25 DAS'!E29,'25 DAS'!E54,'25 DAS'!E79,'25 DAS'!E105,'25 DAS'!E131)/COUNT('25 DAS'!E29,'25 DAS'!E54,'25 DAS'!E79,'25 DAS'!E105,'25 DAS'!E131)^0.5</f>
        <v>6.462197768561358E-4</v>
      </c>
      <c r="F19">
        <f>AVERAGE('30 DAS'!E29,'30 DAS'!E62,'30 DAS'!E95,'30 DAS'!E129,'30 DAS'!E163)</f>
        <v>3.9159999999999973E-2</v>
      </c>
      <c r="G19">
        <f>STDEV('30 DAS'!E29,'30 DAS'!E62,'30 DAS'!E95,'30 DAS'!E129,'30 DAS'!E163)/COUNT('30 DAS'!E29,'30 DAS'!E62,'30 DAS'!E95,'30 DAS'!E129,'30 DAS'!E163)^0.5</f>
        <v>2.4595934623428935E-3</v>
      </c>
    </row>
    <row r="20" spans="1:7" x14ac:dyDescent="0.25">
      <c r="A20" t="s">
        <v>34</v>
      </c>
      <c r="D20">
        <f>AVERAGE('25 DAS'!E30,'25 DAS'!E55,'25 DAS'!E80,'25 DAS'!E106,'25 DAS'!E132)</f>
        <v>1.4399999999999968E-3</v>
      </c>
      <c r="E20">
        <f>STDEV('25 DAS'!E30,'25 DAS'!E55,'25 DAS'!E80,'25 DAS'!E106,'25 DAS'!E132)/COUNT('25 DAS'!E30,'25 DAS'!E55,'25 DAS'!E80,'25 DAS'!E106,'25 DAS'!E132)^0.5</f>
        <v>2.9427877939124233E-4</v>
      </c>
      <c r="F20">
        <f>AVERAGE('30 DAS'!E30,'30 DAS'!E63,'30 DAS'!E96,'30 DAS'!E130,'30 DAS'!E164)</f>
        <v>3.4500000000000045E-2</v>
      </c>
      <c r="G20">
        <f>STDEV('30 DAS'!E30,'30 DAS'!E63,'30 DAS'!E96,'30 DAS'!E130,'30 DAS'!E164)/COUNT('30 DAS'!E30,'30 DAS'!E63,'30 DAS'!E96,'30 DAS'!E130,'30 DAS'!E164)^0.5</f>
        <v>1.3754999091239554E-3</v>
      </c>
    </row>
    <row r="21" spans="1:7" x14ac:dyDescent="0.25">
      <c r="A21" t="s">
        <v>35</v>
      </c>
      <c r="D21">
        <f>AVERAGE('25 DAS'!E31,'25 DAS'!E56,'25 DAS'!E81,'25 DAS'!E107,'25 DAS'!E133)</f>
        <v>1.1799999999999923E-3</v>
      </c>
      <c r="E21">
        <f>STDEV('25 DAS'!E31,'25 DAS'!E56,'25 DAS'!E81,'25 DAS'!E107,'25 DAS'!E133)/COUNT('25 DAS'!E31,'25 DAS'!E56,'25 DAS'!E81,'25 DAS'!E107,'25 DAS'!E133)^0.5</f>
        <v>2.6343879744639153E-4</v>
      </c>
      <c r="F21">
        <f>AVERAGE('30 DAS'!E31,'30 DAS'!E64,'30 DAS'!E97,'30 DAS'!E131,'30 DAS'!E165)</f>
        <v>3.1060000000000011E-2</v>
      </c>
      <c r="G21">
        <f>STDEV('30 DAS'!E31,'30 DAS'!E64,'30 DAS'!E97,'30 DAS'!E131,'30 DAS'!E165)/COUNT('30 DAS'!E31,'30 DAS'!E64,'30 DAS'!E97,'30 DAS'!E131,'30 DAS'!E165)^0.5</f>
        <v>2.335722586267451E-3</v>
      </c>
    </row>
    <row r="22" spans="1:7" x14ac:dyDescent="0.25">
      <c r="A22" t="s">
        <v>36</v>
      </c>
      <c r="D22">
        <f>AVERAGE('25 DAS'!E32,'25 DAS'!E57,'25 DAS'!E82,'25 DAS'!E108,'25 DAS'!E134)</f>
        <v>5.000000000000115E-4</v>
      </c>
      <c r="E22">
        <f>STDEV('25 DAS'!E32,'25 DAS'!E57,'25 DAS'!E82,'25 DAS'!E108,'25 DAS'!E134)/COUNT('25 DAS'!E32,'25 DAS'!E57,'25 DAS'!E82,'25 DAS'!E108,'25 DAS'!E134)^0.5</f>
        <v>1.0954451150103888E-4</v>
      </c>
      <c r="F22">
        <f>AVERAGE('30 DAS'!E32,'30 DAS'!E65,'30 DAS'!E98,'30 DAS'!E132,'30 DAS'!E166)</f>
        <v>2.5439999999999973E-2</v>
      </c>
      <c r="G22">
        <f>STDEV('30 DAS'!E32,'30 DAS'!E65,'30 DAS'!E98,'30 DAS'!E132,'30 DAS'!E166)/COUNT('30 DAS'!E32,'30 DAS'!E65,'30 DAS'!E98,'30 DAS'!E132,'30 DAS'!E166)^0.5</f>
        <v>2.7740944468420637E-3</v>
      </c>
    </row>
    <row r="23" spans="1:7" x14ac:dyDescent="0.25">
      <c r="A23" t="s">
        <v>37</v>
      </c>
      <c r="D23">
        <f>AVERAGE('25 DAS'!E33,'25 DAS'!E58,'25 DAS'!E83,'25 DAS'!E109,'25 DAS'!E135)</f>
        <v>3.0000000000000024E-4</v>
      </c>
      <c r="E23">
        <f>STDEV('25 DAS'!E33,'25 DAS'!E58,'25 DAS'!E83,'25 DAS'!E109,'25 DAS'!E135)/COUNT('25 DAS'!E33,'25 DAS'!E58,'25 DAS'!E83,'25 DAS'!E109,'25 DAS'!E135)^0.5</f>
        <v>8.9442719099991049E-5</v>
      </c>
      <c r="F23">
        <f>AVERAGE('30 DAS'!E33,'30 DAS'!E66,'30 DAS'!E99,'30 DAS'!E133,'30 DAS'!E167)</f>
        <v>1.9280000000000009E-2</v>
      </c>
      <c r="G23">
        <f>STDEV('30 DAS'!E33,'30 DAS'!E66,'30 DAS'!E99,'30 DAS'!E133,'30 DAS'!E167)/COUNT('30 DAS'!E33,'30 DAS'!E66,'30 DAS'!E99,'30 DAS'!E133,'30 DAS'!E167)^0.5</f>
        <v>2.5578115645996944E-3</v>
      </c>
    </row>
    <row r="24" spans="1:7" x14ac:dyDescent="0.25">
      <c r="A24" t="s">
        <v>38</v>
      </c>
      <c r="D24">
        <f>AVERAGE('25 DAS'!E34,'25 DAS'!E59,'25 DAS'!E84,'25 DAS'!E110,'25 DAS'!E136)</f>
        <v>4.2499999999998095E-4</v>
      </c>
      <c r="E24">
        <f>STDEV('25 DAS'!E34,'25 DAS'!E59,'25 DAS'!E84,'25 DAS'!E110,'25 DAS'!E136)/COUNT('25 DAS'!E34,'25 DAS'!E59,'25 DAS'!E84,'25 DAS'!E110,'25 DAS'!E136)^0.5</f>
        <v>1.7017148213882289E-4</v>
      </c>
      <c r="F24">
        <f>AVERAGE('30 DAS'!E34,'30 DAS'!E67,'30 DAS'!E100,'30 DAS'!E134,'30 DAS'!E168)</f>
        <v>1.2100000000000022E-2</v>
      </c>
      <c r="G24">
        <f>STDEV('30 DAS'!E34,'30 DAS'!E67,'30 DAS'!E100,'30 DAS'!E134,'30 DAS'!E168)/COUNT('30 DAS'!E34,'30 DAS'!E67,'30 DAS'!E100,'30 DAS'!E134,'30 DAS'!E168)^0.5</f>
        <v>1.7421251390184222E-3</v>
      </c>
    </row>
    <row r="25" spans="1:7" x14ac:dyDescent="0.25">
      <c r="A25" t="s">
        <v>39</v>
      </c>
      <c r="D25">
        <f>AVERAGE('25 DAS'!E35,'25 DAS'!E60,'25 DAS'!E85,'25 DAS'!E111,'25 DAS'!E137)</f>
        <v>2.3333333333332615E-4</v>
      </c>
      <c r="E25">
        <f>STDEV('25 DAS'!E35,'25 DAS'!E60,'25 DAS'!E85,'25 DAS'!E111,'25 DAS'!E137)/COUNT('25 DAS'!E35,'25 DAS'!E60,'25 DAS'!E85,'25 DAS'!E111,'25 DAS'!E137)^0.5</f>
        <v>1.8559214542766521E-4</v>
      </c>
      <c r="F25">
        <f>AVERAGE('30 DAS'!E35,'30 DAS'!E68,'30 DAS'!E101,'30 DAS'!E135,'30 DAS'!E169)</f>
        <v>6.7800000000000308E-3</v>
      </c>
      <c r="G25">
        <f>STDEV('30 DAS'!E35,'30 DAS'!E68,'30 DAS'!E101,'30 DAS'!E135,'30 DAS'!E169)/COUNT('30 DAS'!E35,'30 DAS'!E68,'30 DAS'!E101,'30 DAS'!E135,'30 DAS'!E169)^0.5</f>
        <v>9.7948966303888383E-4</v>
      </c>
    </row>
    <row r="26" spans="1:7" x14ac:dyDescent="0.25">
      <c r="A26" t="s">
        <v>40</v>
      </c>
      <c r="D26">
        <f>AVERAGE('25 DAS'!E36,'25 DAS'!E61,'25 DAS'!E86,'25 DAS'!E112,'25 DAS'!E138)</f>
        <v>4.5000000000000595E-4</v>
      </c>
      <c r="E26">
        <f>STDEV('25 DAS'!E36,'25 DAS'!E61,'25 DAS'!E86,'25 DAS'!E112,'25 DAS'!E138)/COUNT('25 DAS'!E36,'25 DAS'!E61,'25 DAS'!E86,'25 DAS'!E112,'25 DAS'!E138)^0.5</f>
        <v>1.4999999999992797E-4</v>
      </c>
      <c r="F26">
        <f>AVERAGE('30 DAS'!E36,'30 DAS'!E69,'30 DAS'!E102,'30 DAS'!E136,'30 DAS'!E170)</f>
        <v>5.159999999999965E-3</v>
      </c>
      <c r="G26">
        <f>STDEV('30 DAS'!E36,'30 DAS'!E69,'30 DAS'!E102,'30 DAS'!E136,'30 DAS'!E170)/COUNT('30 DAS'!E36,'30 DAS'!E69,'30 DAS'!E102,'30 DAS'!E136,'30 DAS'!E170)^0.5</f>
        <v>8.0659779320303639E-4</v>
      </c>
    </row>
    <row r="27" spans="1:7" x14ac:dyDescent="0.25">
      <c r="A27" t="s">
        <v>41</v>
      </c>
      <c r="F27">
        <f>AVERAGE('30 DAS'!E37,'30 DAS'!E70,'30 DAS'!E103,'30 DAS'!E137,'30 DAS'!E171)</f>
        <v>2.9800000000000269E-3</v>
      </c>
      <c r="G27">
        <f>STDEV('30 DAS'!E37,'30 DAS'!E70,'30 DAS'!E103,'30 DAS'!E137,'30 DAS'!E171)/COUNT('30 DAS'!E37,'30 DAS'!E70,'30 DAS'!E103,'30 DAS'!E137,'30 DAS'!E171)^0.5</f>
        <v>4.726520919238553E-4</v>
      </c>
    </row>
    <row r="28" spans="1:7" x14ac:dyDescent="0.25">
      <c r="A28" t="s">
        <v>42</v>
      </c>
      <c r="F28">
        <f>AVERAGE('30 DAS'!E38,'30 DAS'!E71,'30 DAS'!E104,'30 DAS'!E138,'30 DAS'!E172)</f>
        <v>2.1600000000000287E-3</v>
      </c>
      <c r="G28">
        <f>STDEV('30 DAS'!E38,'30 DAS'!E71,'30 DAS'!E104,'30 DAS'!E138,'30 DAS'!E172)/COUNT('30 DAS'!E38,'30 DAS'!E71,'30 DAS'!E104,'30 DAS'!E138,'30 DAS'!E172)^0.5</f>
        <v>2.3366642891095357E-4</v>
      </c>
    </row>
    <row r="29" spans="1:7" x14ac:dyDescent="0.25">
      <c r="A29" t="s">
        <v>43</v>
      </c>
      <c r="F29">
        <f>AVERAGE('30 DAS'!E39,'30 DAS'!E72,'30 DAS'!E105,'30 DAS'!E139,'30 DAS'!E173)</f>
        <v>1.5199999999999879E-3</v>
      </c>
      <c r="G29">
        <f>STDEV('30 DAS'!E39,'30 DAS'!E72,'30 DAS'!E105,'30 DAS'!E139,'30 DAS'!E173)/COUNT('30 DAS'!E39,'30 DAS'!E72,'30 DAS'!E105,'30 DAS'!E139,'30 DAS'!E173)^0.5</f>
        <v>2.0099751242241113E-4</v>
      </c>
    </row>
    <row r="30" spans="1:7" x14ac:dyDescent="0.25">
      <c r="A30" t="s">
        <v>44</v>
      </c>
      <c r="F30">
        <f>AVERAGE('30 DAS'!E40,'30 DAS'!E73,'30 DAS'!E106,'30 DAS'!E140,'30 DAS'!E174)</f>
        <v>1.079999999999992E-3</v>
      </c>
      <c r="G30">
        <f>STDEV('30 DAS'!E40,'30 DAS'!E73,'30 DAS'!E106,'30 DAS'!E140,'30 DAS'!E174)/COUNT('30 DAS'!E40,'30 DAS'!E73,'30 DAS'!E106,'30 DAS'!E140,'30 DAS'!E174)^0.5</f>
        <v>5.830951894844658E-5</v>
      </c>
    </row>
    <row r="31" spans="1:7" x14ac:dyDescent="0.25">
      <c r="A31" t="s">
        <v>45</v>
      </c>
      <c r="F31">
        <f>AVERAGE('30 DAS'!E41,'30 DAS'!E74,'30 DAS'!E107,'30 DAS'!E141,'30 DAS'!E175)</f>
        <v>7.7999999999998069E-4</v>
      </c>
      <c r="G31">
        <f>STDEV('30 DAS'!E41,'30 DAS'!E74,'30 DAS'!E107,'30 DAS'!E141,'30 DAS'!E175)/COUNT('30 DAS'!E41,'30 DAS'!E74,'30 DAS'!E107,'30 DAS'!E141,'30 DAS'!E175)^0.5</f>
        <v>6.6332495807122437E-5</v>
      </c>
    </row>
    <row r="32" spans="1:7" x14ac:dyDescent="0.25">
      <c r="A32" t="s">
        <v>46</v>
      </c>
      <c r="F32">
        <f>AVERAGE('30 DAS'!E42,'30 DAS'!E75,'30 DAS'!E108,'30 DAS'!E142,'30 DAS'!E176)</f>
        <v>7.4999999999994515E-4</v>
      </c>
      <c r="G32">
        <f>STDEV('30 DAS'!E42,'30 DAS'!E75,'30 DAS'!E108,'30 DAS'!E142,'30 DAS'!E176)/COUNT('30 DAS'!E42,'30 DAS'!E75,'30 DAS'!E108,'30 DAS'!E142,'30 DAS'!E176)^0.5</f>
        <v>9.5742710775647438E-5</v>
      </c>
    </row>
    <row r="33" spans="1:9" x14ac:dyDescent="0.25">
      <c r="A33" t="s">
        <v>47</v>
      </c>
      <c r="F33">
        <f>AVERAGE('30 DAS'!E43,'30 DAS'!E76,'30 DAS'!E109,'30 DAS'!E143,'30 DAS'!E177)</f>
        <v>1.1749999999999539E-3</v>
      </c>
      <c r="G33">
        <f>STDEV('30 DAS'!E43,'30 DAS'!E76,'30 DAS'!E109,'30 DAS'!E143,'30 DAS'!E177)/COUNT('30 DAS'!E43,'30 DAS'!E76,'30 DAS'!E109,'30 DAS'!E143,'30 DAS'!E177)^0.5</f>
        <v>2.2867371223353952E-4</v>
      </c>
    </row>
    <row r="34" spans="1:9" x14ac:dyDescent="0.25">
      <c r="A34" t="s">
        <v>48</v>
      </c>
      <c r="F34">
        <f>AVERAGE('30 DAS'!E44,'30 DAS'!E77,'30 DAS'!E110,'30 DAS'!E144,'30 DAS'!E178)</f>
        <v>1.3000000000000789E-3</v>
      </c>
      <c r="G34" t="e">
        <f>STDEV('30 DAS'!E44,'30 DAS'!E77,'30 DAS'!E110,'30 DAS'!E144,'30 DAS'!E178)/COUNT('30 DAS'!E44,'30 DAS'!E77,'30 DAS'!E110,'30 DAS'!E144,'30 DAS'!E178)^0.5</f>
        <v>#DIV/0!</v>
      </c>
    </row>
    <row r="38" spans="1:9" x14ac:dyDescent="0.25">
      <c r="A38" s="1" t="s">
        <v>57</v>
      </c>
    </row>
    <row r="40" spans="1:9" x14ac:dyDescent="0.25">
      <c r="A40" t="s">
        <v>54</v>
      </c>
      <c r="B40" s="10">
        <v>18</v>
      </c>
      <c r="C40" s="10"/>
      <c r="D40" s="10">
        <v>25</v>
      </c>
      <c r="E40" s="10"/>
      <c r="F40" s="10">
        <v>30</v>
      </c>
      <c r="G40" s="10"/>
      <c r="H40" s="10"/>
      <c r="I40" s="10"/>
    </row>
    <row r="41" spans="1:9" x14ac:dyDescent="0.25">
      <c r="A41" t="s">
        <v>55</v>
      </c>
      <c r="B41" s="10">
        <f>B40*(22-3)</f>
        <v>342</v>
      </c>
      <c r="C41" s="10"/>
      <c r="D41" s="10">
        <f>D40*(22-3)</f>
        <v>475</v>
      </c>
      <c r="E41" s="10"/>
      <c r="F41" s="10">
        <f>F40*(22-3)</f>
        <v>570</v>
      </c>
      <c r="G41" s="10"/>
      <c r="H41" s="10"/>
      <c r="I41" s="10"/>
    </row>
    <row r="42" spans="1:9" x14ac:dyDescent="0.25">
      <c r="C42" t="s">
        <v>56</v>
      </c>
      <c r="E42" t="s">
        <v>56</v>
      </c>
      <c r="G42" t="s">
        <v>56</v>
      </c>
    </row>
    <row r="43" spans="1:9" x14ac:dyDescent="0.25">
      <c r="A43" t="s">
        <v>9</v>
      </c>
      <c r="B43">
        <f>AVERAGE('18 DAS'!G16,'18 DAS'!G32,'18 DAS'!G48,'18 DAS'!G64,'18 DAS'!G80)</f>
        <v>3.4000000000000696E-4</v>
      </c>
      <c r="C43">
        <f>STDEV('18 DAS'!G16,'18 DAS'!G32,'18 DAS'!G48,'18 DAS'!G64,'18 DAS'!G80)/COUNT('18 DAS'!G16,'18 DAS'!G32,'18 DAS'!G48,'18 DAS'!G64,'18 DAS'!G80)^0.5</f>
        <v>7.4833147735485039E-5</v>
      </c>
      <c r="D43">
        <f>AVERAGE('25 DAS'!G16,'25 DAS'!G41,'25 DAS'!G66,'25 DAS'!G92,'25 DAS'!G118)</f>
        <v>3.3999999999998474E-4</v>
      </c>
      <c r="E43">
        <f>STDEV('25 DAS'!G16,'25 DAS'!G41,'25 DAS'!G66,'25 DAS'!G92,'25 DAS'!G118)/COUNT('25 DAS'!G16,'25 DAS'!G41,'25 DAS'!G66,'25 DAS'!G92,'25 DAS'!G118)^0.5</f>
        <v>2.4494897427831351E-5</v>
      </c>
      <c r="F43">
        <f>AVERAGE('30 DAS'!G16,'30 DAS'!G49,'30 DAS'!G82,'30 DAS'!G116,'30 DAS'!G150)</f>
        <v>8.5999999999994967E-4</v>
      </c>
      <c r="G43">
        <f>STDEV('30 DAS'!G16,'30 DAS'!G49,'30 DAS'!G82,'30 DAS'!G116,'30 DAS'!G150)/COUNT('30 DAS'!G16,'30 DAS'!G49,'30 DAS'!G82,'30 DAS'!G116,'30 DAS'!G150)^0.5</f>
        <v>1.1661903789691125E-4</v>
      </c>
    </row>
    <row r="44" spans="1:9" x14ac:dyDescent="0.25">
      <c r="A44" t="s">
        <v>8</v>
      </c>
      <c r="B44">
        <f>AVERAGE('18 DAS'!G17,'18 DAS'!G33,'18 DAS'!G49,'18 DAS'!G65,'18 DAS'!G81)</f>
        <v>3.7999999999999699E-4</v>
      </c>
      <c r="C44">
        <f>STDEV('18 DAS'!G17,'18 DAS'!G33,'18 DAS'!G49,'18 DAS'!G65,'18 DAS'!G81)/COUNT('18 DAS'!G17,'18 DAS'!G33,'18 DAS'!G49,'18 DAS'!G65,'18 DAS'!G81)^0.5</f>
        <v>5.8309518948452292E-5</v>
      </c>
      <c r="D44">
        <f>AVERAGE('25 DAS'!G17,'25 DAS'!G42,'25 DAS'!G67,'25 DAS'!G93,'25 DAS'!G119)</f>
        <v>3.8000000000000257E-4</v>
      </c>
      <c r="E44">
        <f>STDEV('25 DAS'!G17,'25 DAS'!G42,'25 DAS'!G67,'25 DAS'!G93,'25 DAS'!G119)/COUNT('25 DAS'!G17,'25 DAS'!G42,'25 DAS'!G67,'25 DAS'!G93,'25 DAS'!G119)^0.5</f>
        <v>3.7416573867741225E-5</v>
      </c>
      <c r="F44">
        <f>AVERAGE('30 DAS'!G17,'30 DAS'!G50,'30 DAS'!G83,'30 DAS'!G117,'30 DAS'!G151)</f>
        <v>9.1999999999998745E-4</v>
      </c>
      <c r="G44">
        <f>STDEV('30 DAS'!G17,'30 DAS'!G50,'30 DAS'!G83,'30 DAS'!G117,'30 DAS'!G151)/COUNT('30 DAS'!G17,'30 DAS'!G50,'30 DAS'!G83,'30 DAS'!G117,'30 DAS'!G151)^0.5</f>
        <v>3.7416573867738257E-5</v>
      </c>
    </row>
    <row r="45" spans="1:9" x14ac:dyDescent="0.25">
      <c r="A45" t="s">
        <v>7</v>
      </c>
      <c r="B45">
        <f>AVERAGE('18 DAS'!G18,'18 DAS'!G34,'18 DAS'!G50,'18 DAS'!G66,'18 DAS'!G82)</f>
        <v>3.9999999999999481E-4</v>
      </c>
      <c r="C45">
        <f>STDEV('18 DAS'!G18,'18 DAS'!G34,'18 DAS'!G50,'18 DAS'!G66,'18 DAS'!G82)/COUNT('18 DAS'!G18,'18 DAS'!G34,'18 DAS'!G50,'18 DAS'!G66,'18 DAS'!G82)^0.5</f>
        <v>8.9442719099994139E-5</v>
      </c>
      <c r="D45">
        <f>AVERAGE('25 DAS'!G18,'25 DAS'!G43,'25 DAS'!G68,'25 DAS'!G94,'25 DAS'!G120)</f>
        <v>7.2000000000000948E-4</v>
      </c>
      <c r="E45">
        <f>STDEV('25 DAS'!G18,'25 DAS'!G43,'25 DAS'!G68,'25 DAS'!G94,'25 DAS'!G120)/COUNT('25 DAS'!G18,'25 DAS'!G43,'25 DAS'!G68,'25 DAS'!G94,'25 DAS'!G120)^0.5</f>
        <v>3.7416573867745677E-5</v>
      </c>
      <c r="F45">
        <f>AVERAGE('30 DAS'!G18,'30 DAS'!G51,'30 DAS'!G84,'30 DAS'!G118,'30 DAS'!G152)</f>
        <v>1.4399999999999747E-3</v>
      </c>
      <c r="G45">
        <f>STDEV('30 DAS'!G18,'30 DAS'!G51,'30 DAS'!G84,'30 DAS'!G118,'30 DAS'!G152)/COUNT('30 DAS'!G18,'30 DAS'!G51,'30 DAS'!G84,'30 DAS'!G118,'30 DAS'!G152)^0.5</f>
        <v>8.7177978870820429E-5</v>
      </c>
    </row>
    <row r="46" spans="1:9" x14ac:dyDescent="0.25">
      <c r="A46" t="s">
        <v>6</v>
      </c>
      <c r="B46">
        <f>AVERAGE('18 DAS'!G19,'18 DAS'!G35,'18 DAS'!G51,'18 DAS'!G67,'18 DAS'!G83)</f>
        <v>4.6000000000000484E-4</v>
      </c>
      <c r="C46">
        <f>STDEV('18 DAS'!G19,'18 DAS'!G35,'18 DAS'!G51,'18 DAS'!G67,'18 DAS'!G83)/COUNT('18 DAS'!G19,'18 DAS'!G35,'18 DAS'!G51,'18 DAS'!G67,'18 DAS'!G83)^0.5</f>
        <v>9.7979589711324835E-5</v>
      </c>
      <c r="D46">
        <f>AVERAGE('25 DAS'!G19,'25 DAS'!G44,'25 DAS'!G69,'25 DAS'!G95,'25 DAS'!G121)</f>
        <v>7.4000000000001842E-4</v>
      </c>
      <c r="E46">
        <f>STDEV('25 DAS'!G19,'25 DAS'!G44,'25 DAS'!G69,'25 DAS'!G95,'25 DAS'!G121)/COUNT('25 DAS'!G19,'25 DAS'!G44,'25 DAS'!G69,'25 DAS'!G95,'25 DAS'!G121)^0.5</f>
        <v>5.0990195135929846E-5</v>
      </c>
      <c r="F46">
        <f>AVERAGE('30 DAS'!G19,'30 DAS'!G52,'30 DAS'!G85,'30 DAS'!G119,'30 DAS'!G153)</f>
        <v>1.3599999999999723E-3</v>
      </c>
      <c r="G46">
        <f>STDEV('30 DAS'!G19,'30 DAS'!G52,'30 DAS'!G85,'30 DAS'!G119,'30 DAS'!G153)/COUNT('30 DAS'!G19,'30 DAS'!G52,'30 DAS'!G85,'30 DAS'!G119,'30 DAS'!G153)^0.5</f>
        <v>5.9999999999990603E-5</v>
      </c>
    </row>
    <row r="47" spans="1:9" x14ac:dyDescent="0.25">
      <c r="A47" t="s">
        <v>5</v>
      </c>
      <c r="B47">
        <f>AVERAGE('18 DAS'!G20,'18 DAS'!G36,'18 DAS'!G52,'18 DAS'!G68,'18 DAS'!G84)</f>
        <v>7.1999999999999289E-4</v>
      </c>
      <c r="C47">
        <f>STDEV('18 DAS'!G20,'18 DAS'!G36,'18 DAS'!G52,'18 DAS'!G68,'18 DAS'!G84)/COUNT('18 DAS'!G20,'18 DAS'!G36,'18 DAS'!G52,'18 DAS'!G68,'18 DAS'!G84)^0.5</f>
        <v>4.8989794855667791E-5</v>
      </c>
      <c r="D47">
        <f>AVERAGE('25 DAS'!G20,'25 DAS'!G45,'25 DAS'!G70,'25 DAS'!G96,'25 DAS'!G122)</f>
        <v>1.5599999999999948E-3</v>
      </c>
      <c r="E47">
        <f>STDEV('25 DAS'!G20,'25 DAS'!G45,'25 DAS'!G70,'25 DAS'!G96,'25 DAS'!G122)/COUNT('25 DAS'!G20,'25 DAS'!G45,'25 DAS'!G70,'25 DAS'!G96,'25 DAS'!G122)^0.5</f>
        <v>9.2736184954961788E-5</v>
      </c>
      <c r="F47">
        <f>AVERAGE('30 DAS'!G20,'30 DAS'!G53,'30 DAS'!G86,'30 DAS'!G120,'30 DAS'!G154)</f>
        <v>2.1399999999999865E-3</v>
      </c>
      <c r="G47">
        <f>STDEV('30 DAS'!G20,'30 DAS'!G53,'30 DAS'!G86,'30 DAS'!G120,'30 DAS'!G154)/COUNT('30 DAS'!G20,'30 DAS'!G53,'30 DAS'!G86,'30 DAS'!G120,'30 DAS'!G154)^0.5</f>
        <v>5.9999999999993395E-5</v>
      </c>
    </row>
    <row r="48" spans="1:9" x14ac:dyDescent="0.25">
      <c r="A48" t="s">
        <v>4</v>
      </c>
      <c r="B48">
        <f>AVERAGE('18 DAS'!G21,'18 DAS'!G37,'18 DAS'!G53,'18 DAS'!G69,'18 DAS'!G85)</f>
        <v>6.3999999999999615E-4</v>
      </c>
      <c r="C48">
        <f>STDEV('18 DAS'!G21,'18 DAS'!G37,'18 DAS'!G53,'18 DAS'!G69,'18 DAS'!G85)/COUNT('18 DAS'!G21,'18 DAS'!G37,'18 DAS'!G53,'18 DAS'!G69,'18 DAS'!G85)^0.5</f>
        <v>1.0295630140987241E-4</v>
      </c>
      <c r="D48">
        <f>AVERAGE('25 DAS'!G21,'25 DAS'!G46,'25 DAS'!G71,'25 DAS'!G97,'25 DAS'!G123)</f>
        <v>1.7800000000000149E-3</v>
      </c>
      <c r="E48">
        <f>STDEV('25 DAS'!G21,'25 DAS'!G46,'25 DAS'!G71,'25 DAS'!G97,'25 DAS'!G123)/COUNT('25 DAS'!G21,'25 DAS'!G46,'25 DAS'!G71,'25 DAS'!G97,'25 DAS'!G123)^0.5</f>
        <v>8.6023252670425814E-5</v>
      </c>
      <c r="F48">
        <f>AVERAGE('30 DAS'!G21,'30 DAS'!G54,'30 DAS'!G87,'30 DAS'!G121,'30 DAS'!G155)</f>
        <v>2.3400000000000087E-3</v>
      </c>
      <c r="G48">
        <f>STDEV('30 DAS'!G21,'30 DAS'!G54,'30 DAS'!G87,'30 DAS'!G121,'30 DAS'!G155)/COUNT('30 DAS'!G21,'30 DAS'!G54,'30 DAS'!G87,'30 DAS'!G121,'30 DAS'!G155)^0.5</f>
        <v>5.0990195135946177E-5</v>
      </c>
    </row>
    <row r="49" spans="1:7" x14ac:dyDescent="0.25">
      <c r="A49" t="s">
        <v>3</v>
      </c>
      <c r="B49">
        <f>AVERAGE('18 DAS'!G22,'18 DAS'!G38,'18 DAS'!G54,'18 DAS'!G70,'18 DAS'!G86)</f>
        <v>4.800000000000082E-4</v>
      </c>
      <c r="C49">
        <f>STDEV('18 DAS'!G22,'18 DAS'!G38,'18 DAS'!G54,'18 DAS'!G70,'18 DAS'!G86)/COUNT('18 DAS'!G22,'18 DAS'!G38,'18 DAS'!G54,'18 DAS'!G70,'18 DAS'!G86)^0.5</f>
        <v>6.6332495807113655E-5</v>
      </c>
      <c r="D49">
        <f>AVERAGE('25 DAS'!G22,'25 DAS'!G47,'25 DAS'!G72,'25 DAS'!G98,'25 DAS'!G124)</f>
        <v>2.079999999999982E-3</v>
      </c>
      <c r="E49">
        <f>STDEV('25 DAS'!G22,'25 DAS'!G47,'25 DAS'!G72,'25 DAS'!G98,'25 DAS'!G124)/COUNT('25 DAS'!G22,'25 DAS'!G47,'25 DAS'!G72,'25 DAS'!G98,'25 DAS'!G124)^0.5</f>
        <v>1.7999999999999681E-4</v>
      </c>
      <c r="F49">
        <f>AVERAGE('30 DAS'!G22,'30 DAS'!G55,'30 DAS'!G88,'30 DAS'!G122,'30 DAS'!G156)</f>
        <v>3.1399999999999874E-3</v>
      </c>
      <c r="G49">
        <f>STDEV('30 DAS'!G22,'30 DAS'!G55,'30 DAS'!G88,'30 DAS'!G122,'30 DAS'!G156)/COUNT('30 DAS'!G22,'30 DAS'!G55,'30 DAS'!G88,'30 DAS'!G122,'30 DAS'!G156)^0.5</f>
        <v>6.7823299831245218E-5</v>
      </c>
    </row>
    <row r="50" spans="1:7" x14ac:dyDescent="0.25">
      <c r="A50" t="s">
        <v>2</v>
      </c>
      <c r="B50">
        <f>AVERAGE('18 DAS'!G23,'18 DAS'!G39,'18 DAS'!G55,'18 DAS'!G71,'18 DAS'!G87)</f>
        <v>2.4000000000000686E-4</v>
      </c>
      <c r="C50">
        <f>STDEV('18 DAS'!G23,'18 DAS'!G39,'18 DAS'!G55,'18 DAS'!G71,'18 DAS'!G87)/COUNT('18 DAS'!G23,'18 DAS'!G39,'18 DAS'!G55,'18 DAS'!G71,'18 DAS'!G87)^0.5</f>
        <v>1.4696938456699486E-4</v>
      </c>
      <c r="D50">
        <f>AVERAGE('25 DAS'!G23,'25 DAS'!G48,'25 DAS'!G73,'25 DAS'!G99,'25 DAS'!G125)</f>
        <v>2.2399999999999755E-3</v>
      </c>
      <c r="E50">
        <f>STDEV('25 DAS'!G23,'25 DAS'!G48,'25 DAS'!G73,'25 DAS'!G99,'25 DAS'!G125)/COUNT('25 DAS'!G23,'25 DAS'!G48,'25 DAS'!G73,'25 DAS'!G99,'25 DAS'!G125)^0.5</f>
        <v>2.4819347291981883E-4</v>
      </c>
      <c r="F50">
        <f>AVERAGE('30 DAS'!G23,'30 DAS'!G56,'30 DAS'!G89,'30 DAS'!G123,'30 DAS'!G157)</f>
        <v>3.5799999999999608E-3</v>
      </c>
      <c r="G50">
        <f>STDEV('30 DAS'!G23,'30 DAS'!G56,'30 DAS'!G89,'30 DAS'!G123,'30 DAS'!G157)/COUNT('30 DAS'!G23,'30 DAS'!G56,'30 DAS'!G89,'30 DAS'!G123,'30 DAS'!G157)^0.5</f>
        <v>1.7146428199481394E-4</v>
      </c>
    </row>
    <row r="51" spans="1:7" x14ac:dyDescent="0.25">
      <c r="A51" t="s">
        <v>1</v>
      </c>
      <c r="B51">
        <f>AVERAGE('18 DAS'!G24,'18 DAS'!G40,'18 DAS'!G56,'18 DAS'!G72,'18 DAS'!G88)</f>
        <v>2.0000000000000573E-4</v>
      </c>
      <c r="C51">
        <f>STDEV('18 DAS'!G24,'18 DAS'!G40,'18 DAS'!G56,'18 DAS'!G72,'18 DAS'!G88)/COUNT('18 DAS'!G24,'18 DAS'!G40,'18 DAS'!G56,'18 DAS'!G72,'18 DAS'!G88)^0.5</f>
        <v>1.2649110640674207E-4</v>
      </c>
      <c r="D51">
        <f>AVERAGE('25 DAS'!G24,'25 DAS'!G49,'25 DAS'!G74,'25 DAS'!G100,'25 DAS'!G126)</f>
        <v>2.079999999999982E-3</v>
      </c>
      <c r="E51">
        <f>STDEV('25 DAS'!G24,'25 DAS'!G49,'25 DAS'!G74,'25 DAS'!G100,'25 DAS'!G126)/COUNT('25 DAS'!G24,'25 DAS'!G49,'25 DAS'!G74,'25 DAS'!G100,'25 DAS'!G126)^0.5</f>
        <v>2.332380757938051E-4</v>
      </c>
      <c r="F51">
        <f>AVERAGE('30 DAS'!G24,'30 DAS'!G57,'30 DAS'!G90,'30 DAS'!G124,'30 DAS'!G158)</f>
        <v>3.9399999999999991E-3</v>
      </c>
      <c r="G51">
        <f>STDEV('30 DAS'!G24,'30 DAS'!G57,'30 DAS'!G90,'30 DAS'!G124,'30 DAS'!G158)/COUNT('30 DAS'!G24,'30 DAS'!G57,'30 DAS'!G90,'30 DAS'!G124,'30 DAS'!G158)^0.5</f>
        <v>8.7177978870811498E-5</v>
      </c>
    </row>
    <row r="52" spans="1:7" x14ac:dyDescent="0.25">
      <c r="A52" t="s">
        <v>0</v>
      </c>
      <c r="B52">
        <f>AVERAGE('18 DAS'!G25,'18 DAS'!G41,'18 DAS'!G57,'18 DAS'!G73,'18 DAS'!G89)</f>
        <v>1.5999999999999904E-4</v>
      </c>
      <c r="C52">
        <f>STDEV('18 DAS'!G25,'18 DAS'!G41,'18 DAS'!G57,'18 DAS'!G73,'18 DAS'!G89)/COUNT('18 DAS'!G25,'18 DAS'!G41,'18 DAS'!G57,'18 DAS'!G73,'18 DAS'!G89)^0.5</f>
        <v>5.9999999999993855E-5</v>
      </c>
      <c r="D52">
        <f>AVERAGE('25 DAS'!G25,'25 DAS'!G50,'25 DAS'!G75,'25 DAS'!G101,'25 DAS'!G127)</f>
        <v>1.7200000000000104E-3</v>
      </c>
      <c r="E52">
        <f>STDEV('25 DAS'!G25,'25 DAS'!G50,'25 DAS'!G75,'25 DAS'!G101,'25 DAS'!G127)/COUNT('25 DAS'!G25,'25 DAS'!G50,'25 DAS'!G75,'25 DAS'!G101,'25 DAS'!G127)^0.5</f>
        <v>2.4779023386727625E-4</v>
      </c>
      <c r="F52">
        <f>AVERAGE('30 DAS'!G25,'30 DAS'!G58,'30 DAS'!G91,'30 DAS'!G125,'30 DAS'!G159)</f>
        <v>3.940000000000032E-3</v>
      </c>
      <c r="G52">
        <f>STDEV('30 DAS'!G25,'30 DAS'!G58,'30 DAS'!G91,'30 DAS'!G125,'30 DAS'!G159)/COUNT('30 DAS'!G25,'30 DAS'!G58,'30 DAS'!G91,'30 DAS'!G125,'30 DAS'!G159)^0.5</f>
        <v>7.4833147735482451E-5</v>
      </c>
    </row>
    <row r="53" spans="1:7" x14ac:dyDescent="0.25">
      <c r="A53" t="s">
        <v>29</v>
      </c>
      <c r="B53">
        <f>AVERAGE('18 DAS'!G26,'18 DAS'!G42,'18 DAS'!G58,'18 DAS'!G74,'18 DAS'!G90)</f>
        <v>1.7999999999999128E-4</v>
      </c>
      <c r="C53">
        <f>STDEV('18 DAS'!G26,'18 DAS'!G42,'18 DAS'!G58,'18 DAS'!G74,'18 DAS'!G90)/COUNT('18 DAS'!G26,'18 DAS'!G42,'18 DAS'!G58,'18 DAS'!G74,'18 DAS'!G90)^0.5</f>
        <v>8.6023252670427115E-5</v>
      </c>
      <c r="D53">
        <f>AVERAGE('25 DAS'!G26,'25 DAS'!G51,'25 DAS'!G76,'25 DAS'!G102,'25 DAS'!G128)</f>
        <v>1.6199999999999769E-3</v>
      </c>
      <c r="E53">
        <f>STDEV('25 DAS'!G26,'25 DAS'!G51,'25 DAS'!G76,'25 DAS'!G102,'25 DAS'!G128)/COUNT('25 DAS'!G26,'25 DAS'!G51,'25 DAS'!G76,'25 DAS'!G102,'25 DAS'!G128)^0.5</f>
        <v>1.9849433241279007E-4</v>
      </c>
      <c r="F53">
        <f>AVERAGE('30 DAS'!G26,'30 DAS'!G59,'30 DAS'!G92,'30 DAS'!G126,'30 DAS'!G160)</f>
        <v>4.0800000000000055E-3</v>
      </c>
      <c r="G53">
        <f>STDEV('30 DAS'!G26,'30 DAS'!G59,'30 DAS'!G92,'30 DAS'!G126,'30 DAS'!G160)/COUNT('30 DAS'!G26,'30 DAS'!G59,'30 DAS'!G92,'30 DAS'!G126,'30 DAS'!G160)^0.5</f>
        <v>1.0198039027185317E-4</v>
      </c>
    </row>
    <row r="54" spans="1:7" x14ac:dyDescent="0.25">
      <c r="A54" t="s">
        <v>31</v>
      </c>
      <c r="D54">
        <f>AVERAGE('25 DAS'!G27,'25 DAS'!G52,'25 DAS'!G77,'25 DAS'!G103,'25 DAS'!G129)</f>
        <v>1.1999999999999789E-3</v>
      </c>
      <c r="E54">
        <f>STDEV('25 DAS'!G27,'25 DAS'!G52,'25 DAS'!G77,'25 DAS'!G103,'25 DAS'!G129)/COUNT('25 DAS'!G27,'25 DAS'!G52,'25 DAS'!G77,'25 DAS'!G103,'25 DAS'!G129)^0.5</f>
        <v>1.5491933384830466E-4</v>
      </c>
      <c r="F54">
        <f>AVERAGE('30 DAS'!G27,'30 DAS'!G60,'30 DAS'!G93,'30 DAS'!G127,'30 DAS'!G161)</f>
        <v>4.0800000000000055E-3</v>
      </c>
      <c r="G54">
        <f>STDEV('30 DAS'!G27,'30 DAS'!G60,'30 DAS'!G93,'30 DAS'!G127,'30 DAS'!G161)/COUNT('30 DAS'!G27,'30 DAS'!G60,'30 DAS'!G93,'30 DAS'!G127,'30 DAS'!G161)^0.5</f>
        <v>1.1575836902791397E-4</v>
      </c>
    </row>
    <row r="55" spans="1:7" x14ac:dyDescent="0.25">
      <c r="A55" t="s">
        <v>32</v>
      </c>
      <c r="D55">
        <f>AVERAGE('25 DAS'!G28,'25 DAS'!G53,'25 DAS'!G78,'25 DAS'!G104,'25 DAS'!G130)</f>
        <v>8.4000000000001847E-4</v>
      </c>
      <c r="E55">
        <f>STDEV('25 DAS'!G28,'25 DAS'!G53,'25 DAS'!G78,'25 DAS'!G104,'25 DAS'!G130)/COUNT('25 DAS'!G28,'25 DAS'!G53,'25 DAS'!G78,'25 DAS'!G104,'25 DAS'!G130)^0.5</f>
        <v>1.3266499161421809E-4</v>
      </c>
      <c r="F55">
        <f>AVERAGE('30 DAS'!G28,'30 DAS'!G61,'30 DAS'!G94,'30 DAS'!G128,'30 DAS'!G162)</f>
        <v>4.3200000000000018E-3</v>
      </c>
      <c r="G55">
        <f>STDEV('30 DAS'!G28,'30 DAS'!G61,'30 DAS'!G94,'30 DAS'!G128,'30 DAS'!G162)/COUNT('30 DAS'!G28,'30 DAS'!G61,'30 DAS'!G94,'30 DAS'!G128,'30 DAS'!G162)^0.5</f>
        <v>2.4372115213907862E-4</v>
      </c>
    </row>
    <row r="56" spans="1:7" x14ac:dyDescent="0.25">
      <c r="A56" t="s">
        <v>33</v>
      </c>
      <c r="D56">
        <f>AVERAGE('25 DAS'!G29,'25 DAS'!G54,'25 DAS'!G79,'25 DAS'!G105,'25 DAS'!G131)</f>
        <v>5.000000000000115E-4</v>
      </c>
      <c r="E56">
        <f>STDEV('25 DAS'!G29,'25 DAS'!G54,'25 DAS'!G79,'25 DAS'!G105,'25 DAS'!G131)/COUNT('25 DAS'!G29,'25 DAS'!G54,'25 DAS'!G79,'25 DAS'!G105,'25 DAS'!G131)^0.5</f>
        <v>9.4868329805058481E-5</v>
      </c>
      <c r="F56">
        <f>AVERAGE('30 DAS'!G29,'30 DAS'!G62,'30 DAS'!G95,'30 DAS'!G129,'30 DAS'!G163)</f>
        <v>4.4199999999999795E-3</v>
      </c>
      <c r="G56">
        <f>STDEV('30 DAS'!G29,'30 DAS'!G62,'30 DAS'!G95,'30 DAS'!G129,'30 DAS'!G163)/COUNT('30 DAS'!G29,'30 DAS'!G62,'30 DAS'!G95,'30 DAS'!G129,'30 DAS'!G163)^0.5</f>
        <v>2.2000000000000047E-4</v>
      </c>
    </row>
    <row r="57" spans="1:7" x14ac:dyDescent="0.25">
      <c r="A57" t="s">
        <v>34</v>
      </c>
      <c r="D57">
        <f>AVERAGE('25 DAS'!G30,'25 DAS'!G55,'25 DAS'!G80,'25 DAS'!G106,'25 DAS'!G132)</f>
        <v>3.5999999999998257E-4</v>
      </c>
      <c r="E57">
        <f>STDEV('25 DAS'!G30,'25 DAS'!G55,'25 DAS'!G80,'25 DAS'!G106,'25 DAS'!G132)/COUNT('25 DAS'!G30,'25 DAS'!G55,'25 DAS'!G80,'25 DAS'!G106,'25 DAS'!G132)^0.5</f>
        <v>8.7177978870815956E-5</v>
      </c>
      <c r="F57">
        <f>AVERAGE('30 DAS'!G30,'30 DAS'!G63,'30 DAS'!G96,'30 DAS'!G130,'30 DAS'!G164)</f>
        <v>4.0800000000000393E-3</v>
      </c>
      <c r="G57">
        <f>STDEV('30 DAS'!G30,'30 DAS'!G63,'30 DAS'!G96,'30 DAS'!G130,'30 DAS'!G164)/COUNT('30 DAS'!G30,'30 DAS'!G63,'30 DAS'!G96,'30 DAS'!G130,'30 DAS'!G164)^0.5</f>
        <v>6.633249580712077E-5</v>
      </c>
    </row>
    <row r="58" spans="1:7" x14ac:dyDescent="0.25">
      <c r="A58" t="s">
        <v>35</v>
      </c>
      <c r="D58">
        <f>AVERAGE('25 DAS'!G31,'25 DAS'!G56,'25 DAS'!G81,'25 DAS'!G107,'25 DAS'!G133)</f>
        <v>3.1999999999998696E-4</v>
      </c>
      <c r="E58">
        <f>STDEV('25 DAS'!G31,'25 DAS'!G56,'25 DAS'!G81,'25 DAS'!G107,'25 DAS'!G133)/COUNT('25 DAS'!G31,'25 DAS'!G56,'25 DAS'!G81,'25 DAS'!G107,'25 DAS'!G133)^0.5</f>
        <v>7.3484692283497065E-5</v>
      </c>
      <c r="F58">
        <f>AVERAGE('30 DAS'!G31,'30 DAS'!G64,'30 DAS'!G97,'30 DAS'!G131,'30 DAS'!G165)</f>
        <v>3.7799999999999943E-3</v>
      </c>
      <c r="G58">
        <f>STDEV('30 DAS'!G31,'30 DAS'!G64,'30 DAS'!G97,'30 DAS'!G131,'30 DAS'!G165)/COUNT('30 DAS'!G31,'30 DAS'!G64,'30 DAS'!G97,'30 DAS'!G131,'30 DAS'!G165)^0.5</f>
        <v>2.3323807579380581E-4</v>
      </c>
    </row>
    <row r="59" spans="1:7" x14ac:dyDescent="0.25">
      <c r="A59" t="s">
        <v>36</v>
      </c>
      <c r="D59">
        <f>AVERAGE('25 DAS'!G32,'25 DAS'!G57,'25 DAS'!G82,'25 DAS'!G108,'25 DAS'!G134)</f>
        <v>2.6000000000001575E-4</v>
      </c>
      <c r="E59">
        <f>STDEV('25 DAS'!G32,'25 DAS'!G57,'25 DAS'!G82,'25 DAS'!G108,'25 DAS'!G134)/COUNT('25 DAS'!G32,'25 DAS'!G57,'25 DAS'!G82,'25 DAS'!G108,'25 DAS'!G134)^0.5</f>
        <v>5.9999999999996166E-5</v>
      </c>
      <c r="F59">
        <f>AVERAGE('30 DAS'!G32,'30 DAS'!G65,'30 DAS'!G98,'30 DAS'!G132,'30 DAS'!G166)</f>
        <v>3.3399999999999762E-3</v>
      </c>
      <c r="G59">
        <f>STDEV('30 DAS'!G32,'30 DAS'!G65,'30 DAS'!G98,'30 DAS'!G132,'30 DAS'!G166)/COUNT('30 DAS'!G32,'30 DAS'!G65,'30 DAS'!G98,'30 DAS'!G132,'30 DAS'!G166)^0.5</f>
        <v>2.6570660511172591E-4</v>
      </c>
    </row>
    <row r="60" spans="1:7" x14ac:dyDescent="0.25">
      <c r="A60" t="s">
        <v>37</v>
      </c>
      <c r="D60">
        <f>AVERAGE('25 DAS'!G33,'25 DAS'!G58,'25 DAS'!G83,'25 DAS'!G109,'25 DAS'!G135)</f>
        <v>2.0000000000000017E-4</v>
      </c>
      <c r="E60">
        <f>STDEV('25 DAS'!G33,'25 DAS'!G58,'25 DAS'!G83,'25 DAS'!G109,'25 DAS'!G135)/COUNT('25 DAS'!G33,'25 DAS'!G58,'25 DAS'!G83,'25 DAS'!G109,'25 DAS'!G135)^0.5</f>
        <v>1.0488088481701681E-4</v>
      </c>
      <c r="F60">
        <f>AVERAGE('30 DAS'!G33,'30 DAS'!G66,'30 DAS'!G99,'30 DAS'!G133,'30 DAS'!G167)</f>
        <v>2.9200000000000116E-3</v>
      </c>
      <c r="G60">
        <f>STDEV('30 DAS'!G33,'30 DAS'!G66,'30 DAS'!G99,'30 DAS'!G133,'30 DAS'!G167)/COUNT('30 DAS'!G33,'30 DAS'!G66,'30 DAS'!G99,'30 DAS'!G133,'30 DAS'!G167)^0.5</f>
        <v>2.4779023386728362E-4</v>
      </c>
    </row>
    <row r="61" spans="1:7" x14ac:dyDescent="0.25">
      <c r="A61" t="s">
        <v>38</v>
      </c>
      <c r="D61">
        <f>AVERAGE('25 DAS'!G34,'25 DAS'!G59,'25 DAS'!G84,'25 DAS'!G110,'25 DAS'!G136)</f>
        <v>2.7499999999999747E-4</v>
      </c>
      <c r="E61">
        <f>STDEV('25 DAS'!G34,'25 DAS'!G59,'25 DAS'!G84,'25 DAS'!G110,'25 DAS'!G136)/COUNT('25 DAS'!G34,'25 DAS'!G59,'25 DAS'!G84,'25 DAS'!G110,'25 DAS'!G136)^0.5</f>
        <v>6.2915286960571628E-5</v>
      </c>
      <c r="F61">
        <f>AVERAGE('30 DAS'!G34,'30 DAS'!G67,'30 DAS'!G100,'30 DAS'!G134,'30 DAS'!G168)</f>
        <v>2.2400000000000085E-3</v>
      </c>
      <c r="G61">
        <f>STDEV('30 DAS'!G34,'30 DAS'!G67,'30 DAS'!G100,'30 DAS'!G134,'30 DAS'!G168)/COUNT('30 DAS'!G34,'30 DAS'!G67,'30 DAS'!G100,'30 DAS'!G134,'30 DAS'!G168)^0.5</f>
        <v>1.3999999999999806E-4</v>
      </c>
    </row>
    <row r="62" spans="1:7" x14ac:dyDescent="0.25">
      <c r="A62" t="s">
        <v>39</v>
      </c>
      <c r="D62">
        <f>AVERAGE('25 DAS'!G35,'25 DAS'!G60,'25 DAS'!G85,'25 DAS'!G111,'25 DAS'!G137)</f>
        <v>9.9999999999988987E-5</v>
      </c>
      <c r="E62">
        <f>STDEV('25 DAS'!G35,'25 DAS'!G60,'25 DAS'!G85,'25 DAS'!G111,'25 DAS'!G137)/COUNT('25 DAS'!G35,'25 DAS'!G60,'25 DAS'!G85,'25 DAS'!G111,'25 DAS'!G137)^0.5</f>
        <v>5.7735026918956222E-5</v>
      </c>
      <c r="F62">
        <f>AVERAGE('30 DAS'!G35,'30 DAS'!G68,'30 DAS'!G101,'30 DAS'!G135,'30 DAS'!G169)</f>
        <v>1.7600000000000283E-3</v>
      </c>
      <c r="G62">
        <f>STDEV('30 DAS'!G35,'30 DAS'!G68,'30 DAS'!G101,'30 DAS'!G135,'30 DAS'!G169)/COUNT('30 DAS'!G35,'30 DAS'!G68,'30 DAS'!G101,'30 DAS'!G135,'30 DAS'!G169)^0.5</f>
        <v>5.099019513592223E-5</v>
      </c>
    </row>
    <row r="63" spans="1:7" x14ac:dyDescent="0.25">
      <c r="A63" t="s">
        <v>40</v>
      </c>
      <c r="D63">
        <f>AVERAGE('25 DAS'!G36,'25 DAS'!G61,'25 DAS'!G86,'25 DAS'!G112,'25 DAS'!G138)</f>
        <v>1.4999999999998348E-4</v>
      </c>
      <c r="E63">
        <f>STDEV('25 DAS'!G36,'25 DAS'!G61,'25 DAS'!G86,'25 DAS'!G112,'25 DAS'!G138)/COUNT('25 DAS'!G36,'25 DAS'!G61,'25 DAS'!G86,'25 DAS'!G112,'25 DAS'!G138)^0.5</f>
        <v>1.4999999999998345E-4</v>
      </c>
      <c r="F63">
        <f>AVERAGE('30 DAS'!G36,'30 DAS'!G69,'30 DAS'!G102,'30 DAS'!G136,'30 DAS'!G170)</f>
        <v>1.6999999999999904E-3</v>
      </c>
      <c r="G63">
        <f>STDEV('30 DAS'!G36,'30 DAS'!G69,'30 DAS'!G102,'30 DAS'!G136,'30 DAS'!G170)/COUNT('30 DAS'!G36,'30 DAS'!G69,'30 DAS'!G102,'30 DAS'!G136,'30 DAS'!G170)^0.5</f>
        <v>1.4142135623730962E-4</v>
      </c>
    </row>
    <row r="64" spans="1:7" x14ac:dyDescent="0.25">
      <c r="A64" t="s">
        <v>41</v>
      </c>
      <c r="F64">
        <f>AVERAGE('30 DAS'!G37,'30 DAS'!G70,'30 DAS'!G103,'30 DAS'!G137,'30 DAS'!G171)</f>
        <v>1.240000000000041E-3</v>
      </c>
      <c r="G64">
        <f>STDEV('30 DAS'!G37,'30 DAS'!G70,'30 DAS'!G103,'30 DAS'!G137,'30 DAS'!G171)/COUNT('30 DAS'!G37,'30 DAS'!G70,'30 DAS'!G103,'30 DAS'!G137,'30 DAS'!G171)^0.5</f>
        <v>7.4833147735483928E-5</v>
      </c>
    </row>
    <row r="65" spans="1:16" x14ac:dyDescent="0.25">
      <c r="A65" t="s">
        <v>42</v>
      </c>
      <c r="F65">
        <f>AVERAGE('30 DAS'!G38,'30 DAS'!G71,'30 DAS'!G104,'30 DAS'!G138,'30 DAS'!G172)</f>
        <v>1.0800000000000143E-3</v>
      </c>
      <c r="G65">
        <f>STDEV('30 DAS'!G38,'30 DAS'!G71,'30 DAS'!G104,'30 DAS'!G138,'30 DAS'!G172)/COUNT('30 DAS'!G38,'30 DAS'!G71,'30 DAS'!G104,'30 DAS'!G138,'30 DAS'!G172)^0.5</f>
        <v>5.8309518948467525E-5</v>
      </c>
    </row>
    <row r="66" spans="1:16" x14ac:dyDescent="0.25">
      <c r="A66" t="s">
        <v>43</v>
      </c>
      <c r="F66">
        <f>AVERAGE('30 DAS'!G39,'30 DAS'!G72,'30 DAS'!G105,'30 DAS'!G139,'30 DAS'!G173)</f>
        <v>9.6000000000000534E-4</v>
      </c>
      <c r="G66">
        <f>STDEV('30 DAS'!G39,'30 DAS'!G72,'30 DAS'!G105,'30 DAS'!G139,'30 DAS'!G173)/COUNT('30 DAS'!G39,'30 DAS'!G72,'30 DAS'!G105,'30 DAS'!G139,'30 DAS'!G173)^0.5</f>
        <v>3.9999999999995592E-5</v>
      </c>
    </row>
    <row r="67" spans="1:16" x14ac:dyDescent="0.25">
      <c r="A67" t="s">
        <v>44</v>
      </c>
      <c r="F67">
        <f>AVERAGE('30 DAS'!G40,'30 DAS'!G73,'30 DAS'!G106,'30 DAS'!G140,'30 DAS'!G174)</f>
        <v>8.6000000000001635E-4</v>
      </c>
      <c r="G67">
        <f>STDEV('30 DAS'!G40,'30 DAS'!G73,'30 DAS'!G106,'30 DAS'!G140,'30 DAS'!G174)/COUNT('30 DAS'!G40,'30 DAS'!G73,'30 DAS'!G106,'30 DAS'!G140,'30 DAS'!G174)^0.5</f>
        <v>3.9999999999995592E-5</v>
      </c>
    </row>
    <row r="68" spans="1:16" x14ac:dyDescent="0.25">
      <c r="A68" t="s">
        <v>45</v>
      </c>
      <c r="F68">
        <f>AVERAGE('30 DAS'!G41,'30 DAS'!G74,'30 DAS'!G107,'30 DAS'!G141,'30 DAS'!G175)</f>
        <v>7.1999999999998736E-4</v>
      </c>
      <c r="G68">
        <f>STDEV('30 DAS'!G41,'30 DAS'!G74,'30 DAS'!G107,'30 DAS'!G141,'30 DAS'!G175)/COUNT('30 DAS'!G41,'30 DAS'!G74,'30 DAS'!G107,'30 DAS'!G141,'30 DAS'!G175)^0.5</f>
        <v>6.633249580712077E-5</v>
      </c>
    </row>
    <row r="69" spans="1:16" x14ac:dyDescent="0.25">
      <c r="A69" t="s">
        <v>46</v>
      </c>
      <c r="F69">
        <f>AVERAGE('30 DAS'!G42,'30 DAS'!G75,'30 DAS'!G108,'30 DAS'!G142,'30 DAS'!G176)</f>
        <v>7.7499999999997016E-4</v>
      </c>
      <c r="G69">
        <f>STDEV('30 DAS'!G42,'30 DAS'!G75,'30 DAS'!G108,'30 DAS'!G142,'30 DAS'!G176)/COUNT('30 DAS'!G42,'30 DAS'!G75,'30 DAS'!G108,'30 DAS'!G142,'30 DAS'!G176)^0.5</f>
        <v>2.5000000000015753E-5</v>
      </c>
    </row>
    <row r="70" spans="1:16" x14ac:dyDescent="0.25">
      <c r="A70" t="s">
        <v>47</v>
      </c>
      <c r="F70">
        <f>AVERAGE('30 DAS'!G43,'30 DAS'!G76,'30 DAS'!G109,'30 DAS'!G143,'30 DAS'!G177)</f>
        <v>8.9999999999998415E-4</v>
      </c>
      <c r="G70">
        <f>STDEV('30 DAS'!G43,'30 DAS'!G76,'30 DAS'!G109,'30 DAS'!G143,'30 DAS'!G177)/COUNT('30 DAS'!G43,'30 DAS'!G76,'30 DAS'!G109,'30 DAS'!G143,'30 DAS'!G177)^0.5</f>
        <v>1.7320508075689537E-4</v>
      </c>
    </row>
    <row r="71" spans="1:16" x14ac:dyDescent="0.25">
      <c r="A71" t="s">
        <v>48</v>
      </c>
      <c r="F71">
        <f>AVERAGE('30 DAS'!G44,'30 DAS'!G77,'30 DAS'!G110,'30 DAS'!G144,'30 DAS'!G178)</f>
        <v>9.000000000000119E-4</v>
      </c>
      <c r="G71" t="e">
        <f>STDEV('30 DAS'!G44,'30 DAS'!G77,'30 DAS'!G110,'30 DAS'!G144,'30 DAS'!G178)/COUNT('30 DAS'!G44,'30 DAS'!G77,'30 DAS'!G110,'30 DAS'!G144,'30 DAS'!G178)^0.5</f>
        <v>#DIV/0!</v>
      </c>
    </row>
    <row r="75" spans="1:16" x14ac:dyDescent="0.25">
      <c r="A75" s="1" t="s">
        <v>50</v>
      </c>
    </row>
    <row r="77" spans="1:16" x14ac:dyDescent="0.25">
      <c r="A77" t="s">
        <v>54</v>
      </c>
      <c r="B77" s="10">
        <v>18</v>
      </c>
      <c r="C77" s="10"/>
      <c r="D77" s="10">
        <v>25</v>
      </c>
      <c r="E77" s="10"/>
      <c r="F77" s="10">
        <v>30</v>
      </c>
      <c r="G77" s="10"/>
      <c r="H77" s="10"/>
      <c r="I77" s="10"/>
      <c r="J77" t="s">
        <v>54</v>
      </c>
      <c r="K77" s="10">
        <v>18</v>
      </c>
      <c r="L77" s="10"/>
      <c r="M77" s="10">
        <v>25</v>
      </c>
      <c r="N77" s="10"/>
      <c r="O77" s="10">
        <v>30</v>
      </c>
      <c r="P77" s="10"/>
    </row>
    <row r="78" spans="1:16" x14ac:dyDescent="0.25">
      <c r="A78" t="s">
        <v>55</v>
      </c>
      <c r="B78" s="10">
        <f>B77*(22-3)</f>
        <v>342</v>
      </c>
      <c r="C78" s="10"/>
      <c r="D78" s="10">
        <f>D77*(22-3)</f>
        <v>475</v>
      </c>
      <c r="E78" s="10"/>
      <c r="F78" s="10">
        <f>F77*(22-3)</f>
        <v>570</v>
      </c>
      <c r="G78" s="10"/>
      <c r="H78" s="10"/>
      <c r="I78" s="10"/>
      <c r="J78" t="s">
        <v>55</v>
      </c>
      <c r="K78" s="10">
        <f>K77*(22-3)</f>
        <v>342</v>
      </c>
      <c r="L78" s="10"/>
      <c r="M78" s="10">
        <f>M77*(22-3)</f>
        <v>475</v>
      </c>
      <c r="N78" s="10"/>
      <c r="O78" s="10">
        <f>O77*(22-3)</f>
        <v>570</v>
      </c>
      <c r="P78" s="10"/>
    </row>
    <row r="79" spans="1:16" x14ac:dyDescent="0.25">
      <c r="C79" t="s">
        <v>56</v>
      </c>
      <c r="E79" t="s">
        <v>56</v>
      </c>
      <c r="G79" t="s">
        <v>56</v>
      </c>
      <c r="J79" t="s">
        <v>61</v>
      </c>
      <c r="K79">
        <v>5</v>
      </c>
      <c r="M79">
        <v>8</v>
      </c>
      <c r="O79">
        <v>14</v>
      </c>
    </row>
    <row r="80" spans="1:16" x14ac:dyDescent="0.25">
      <c r="A80" t="s">
        <v>9</v>
      </c>
      <c r="B80">
        <f>AVERAGE('18 DAS'!I16,'18 DAS'!I32,'18 DAS'!I48,'18 DAS'!I64,'18 DAS'!I80)</f>
        <v>8.4421600000000012</v>
      </c>
      <c r="C80">
        <f>STDEV('18 DAS'!I16,'18 DAS'!I32,'18 DAS'!I48,'18 DAS'!I64,'18 DAS'!I80)/COUNT('18 DAS'!I16,'18 DAS'!I32,'18 DAS'!I48,'18 DAS'!I64,'18 DAS'!I80)^0.5</f>
        <v>0.36052358951946545</v>
      </c>
      <c r="D80">
        <f>AVERAGE('25 DAS'!I16,'25 DAS'!I41,'25 DAS'!I66,'25 DAS'!I92,'25 DAS'!I118)</f>
        <v>7.5470799999999993</v>
      </c>
      <c r="E80">
        <f>STDEV('25 DAS'!I16,'25 DAS'!I41,'25 DAS'!I66,'25 DAS'!I92,'25 DAS'!I118)/COUNT('25 DAS'!I16,'25 DAS'!I41,'25 DAS'!I66,'25 DAS'!I92,'25 DAS'!I118)^0.5</f>
        <v>0.97720382643540726</v>
      </c>
      <c r="F80">
        <f>AVERAGE('30 DAS'!I16,'30 DAS'!I49,'30 DAS'!I82,'30 DAS'!I116,'30 DAS'!I150)</f>
        <v>6.8963999999999999</v>
      </c>
      <c r="G80">
        <f>STDEV('30 DAS'!I16,'30 DAS'!I49,'30 DAS'!I82,'30 DAS'!I116,'30 DAS'!I150)/COUNT('30 DAS'!I16,'30 DAS'!I49,'30 DAS'!I82,'30 DAS'!I116,'30 DAS'!I150)^0.5</f>
        <v>0.28364798077899295</v>
      </c>
      <c r="J80">
        <v>1</v>
      </c>
      <c r="K80">
        <v>10</v>
      </c>
      <c r="L80">
        <f>B80*COS(K80/180*3.142)</f>
        <v>8.3138714427147899</v>
      </c>
      <c r="M80">
        <v>10</v>
      </c>
      <c r="N80">
        <f>D80*COS(M80/180*3.142)</f>
        <v>7.4323932367882062</v>
      </c>
      <c r="O80">
        <v>10</v>
      </c>
      <c r="P80">
        <f>F80*COS(O80/180*3.142)</f>
        <v>6.7916010852125837</v>
      </c>
    </row>
    <row r="81" spans="1:16" x14ac:dyDescent="0.25">
      <c r="A81" t="s">
        <v>8</v>
      </c>
      <c r="B81">
        <f>AVERAGE('18 DAS'!I17,'18 DAS'!I33,'18 DAS'!I49,'18 DAS'!I65,'18 DAS'!I81)</f>
        <v>8.1647999999999996</v>
      </c>
      <c r="C81">
        <f>STDEV('18 DAS'!I17,'18 DAS'!I33,'18 DAS'!I49,'18 DAS'!I65,'18 DAS'!I81)/COUNT('18 DAS'!I17,'18 DAS'!I33,'18 DAS'!I49,'18 DAS'!I65,'18 DAS'!I81)^0.5</f>
        <v>0.37836236599323675</v>
      </c>
      <c r="D81">
        <f>AVERAGE('25 DAS'!I17,'25 DAS'!I42,'25 DAS'!I67,'25 DAS'!I93,'25 DAS'!I119)</f>
        <v>7.510959999999999</v>
      </c>
      <c r="E81">
        <f>STDEV('25 DAS'!I17,'25 DAS'!I42,'25 DAS'!I67,'25 DAS'!I93,'25 DAS'!I119)/COUNT('25 DAS'!I17,'25 DAS'!I42,'25 DAS'!I67,'25 DAS'!I93,'25 DAS'!I119)^0.5</f>
        <v>1.0435115426290233</v>
      </c>
      <c r="F81">
        <f>AVERAGE('30 DAS'!I17,'30 DAS'!I50,'30 DAS'!I83,'30 DAS'!I117,'30 DAS'!I151)</f>
        <v>7.6480999999999995</v>
      </c>
      <c r="G81">
        <f>STDEV('30 DAS'!I17,'30 DAS'!I50,'30 DAS'!I83,'30 DAS'!I117,'30 DAS'!I151)/COUNT('30 DAS'!I17,'30 DAS'!I50,'30 DAS'!I83,'30 DAS'!I117,'30 DAS'!I151)^0.5</f>
        <v>0.52505382676446055</v>
      </c>
      <c r="J81">
        <v>2</v>
      </c>
      <c r="K81">
        <v>10</v>
      </c>
      <c r="L81">
        <f t="shared" ref="L81:L90" si="0">B81*COS(K81/180*3.142)</f>
        <v>8.0407262543564322</v>
      </c>
      <c r="M81">
        <v>10</v>
      </c>
      <c r="N81">
        <f t="shared" ref="N81:N100" si="1">D81*COS(M81/180*3.142)</f>
        <v>7.3968221227000033</v>
      </c>
      <c r="O81">
        <v>10</v>
      </c>
      <c r="P81">
        <f t="shared" ref="P81:P108" si="2">F81*COS(O81/180*3.142)</f>
        <v>7.5318781189916999</v>
      </c>
    </row>
    <row r="82" spans="1:16" x14ac:dyDescent="0.25">
      <c r="A82" t="s">
        <v>7</v>
      </c>
      <c r="B82">
        <f>AVERAGE('18 DAS'!I18,'18 DAS'!I34,'18 DAS'!I50,'18 DAS'!I66,'18 DAS'!I82)</f>
        <v>26.384279999999997</v>
      </c>
      <c r="C82">
        <f>STDEV('18 DAS'!I18,'18 DAS'!I34,'18 DAS'!I50,'18 DAS'!I66,'18 DAS'!I82)/COUNT('18 DAS'!I18,'18 DAS'!I34,'18 DAS'!I50,'18 DAS'!I66,'18 DAS'!I82)^0.5</f>
        <v>1.3949811544963795</v>
      </c>
      <c r="D82">
        <f>AVERAGE('25 DAS'!I18,'25 DAS'!I43,'25 DAS'!I68,'25 DAS'!I94,'25 DAS'!I120)</f>
        <v>31.906200000000002</v>
      </c>
      <c r="E82">
        <f>STDEV('25 DAS'!I18,'25 DAS'!I43,'25 DAS'!I68,'25 DAS'!I94,'25 DAS'!I120)/COUNT('25 DAS'!I18,'25 DAS'!I43,'25 DAS'!I68,'25 DAS'!I94,'25 DAS'!I120)^0.5</f>
        <v>1.4277882283448053</v>
      </c>
      <c r="F82">
        <f>AVERAGE('30 DAS'!I18,'30 DAS'!I51,'30 DAS'!I84,'30 DAS'!I118,'30 DAS'!I152)</f>
        <v>25.244119999999999</v>
      </c>
      <c r="G82">
        <f>STDEV('30 DAS'!I18,'30 DAS'!I51,'30 DAS'!I84,'30 DAS'!I118,'30 DAS'!I152)/COUNT('30 DAS'!I18,'30 DAS'!I51,'30 DAS'!I84,'30 DAS'!I118,'30 DAS'!I152)^0.5</f>
        <v>2.993876886146122</v>
      </c>
      <c r="J82">
        <v>3</v>
      </c>
      <c r="K82">
        <v>10</v>
      </c>
      <c r="L82">
        <f t="shared" si="0"/>
        <v>25.983339812156</v>
      </c>
      <c r="M82">
        <v>10</v>
      </c>
      <c r="N82">
        <f t="shared" si="1"/>
        <v>31.421347738676666</v>
      </c>
      <c r="O82">
        <v>10</v>
      </c>
      <c r="P82">
        <f t="shared" si="2"/>
        <v>24.860505885278794</v>
      </c>
    </row>
    <row r="83" spans="1:16" x14ac:dyDescent="0.25">
      <c r="A83" t="s">
        <v>6</v>
      </c>
      <c r="B83">
        <f>AVERAGE('18 DAS'!I19,'18 DAS'!I35,'18 DAS'!I51,'18 DAS'!I67,'18 DAS'!I83)</f>
        <v>27.15408</v>
      </c>
      <c r="C83">
        <f>STDEV('18 DAS'!I19,'18 DAS'!I35,'18 DAS'!I51,'18 DAS'!I67,'18 DAS'!I83)/COUNT('18 DAS'!I19,'18 DAS'!I35,'18 DAS'!I51,'18 DAS'!I67,'18 DAS'!I83)^0.5</f>
        <v>1.3349701597414076</v>
      </c>
      <c r="D83">
        <f>AVERAGE('25 DAS'!I19,'25 DAS'!I44,'25 DAS'!I69,'25 DAS'!I95,'25 DAS'!I121)</f>
        <v>30.682700000000001</v>
      </c>
      <c r="E83">
        <f>STDEV('25 DAS'!I19,'25 DAS'!I44,'25 DAS'!I69,'25 DAS'!I95,'25 DAS'!I121)/COUNT('25 DAS'!I19,'25 DAS'!I44,'25 DAS'!I69,'25 DAS'!I95,'25 DAS'!I121)^0.5</f>
        <v>0.84432976436934892</v>
      </c>
      <c r="F83">
        <f>AVERAGE('30 DAS'!I19,'30 DAS'!I52,'30 DAS'!I85,'30 DAS'!I119,'30 DAS'!I153)</f>
        <v>28.779260000000001</v>
      </c>
      <c r="G83">
        <f>STDEV('30 DAS'!I19,'30 DAS'!I52,'30 DAS'!I85,'30 DAS'!I119,'30 DAS'!I153)/COUNT('30 DAS'!I19,'30 DAS'!I52,'30 DAS'!I85,'30 DAS'!I119,'30 DAS'!I153)^0.5</f>
        <v>1.432433068802867</v>
      </c>
      <c r="J83">
        <v>4</v>
      </c>
      <c r="K83">
        <v>10</v>
      </c>
      <c r="L83">
        <f t="shared" si="0"/>
        <v>26.741441795132143</v>
      </c>
      <c r="M83">
        <v>10</v>
      </c>
      <c r="N83">
        <f t="shared" si="1"/>
        <v>30.216440261187309</v>
      </c>
      <c r="O83">
        <v>10</v>
      </c>
      <c r="P83">
        <f t="shared" si="2"/>
        <v>28.34192527226018</v>
      </c>
    </row>
    <row r="84" spans="1:16" x14ac:dyDescent="0.25">
      <c r="A84" t="s">
        <v>5</v>
      </c>
      <c r="B84">
        <f>AVERAGE('18 DAS'!I20,'18 DAS'!I36,'18 DAS'!I52,'18 DAS'!I68,'18 DAS'!I84)</f>
        <v>40.883960000000002</v>
      </c>
      <c r="C84">
        <f>STDEV('18 DAS'!I20,'18 DAS'!I36,'18 DAS'!I52,'18 DAS'!I68,'18 DAS'!I84)/COUNT('18 DAS'!I20,'18 DAS'!I36,'18 DAS'!I52,'18 DAS'!I68,'18 DAS'!I84)^0.5</f>
        <v>2.2656696711126987</v>
      </c>
      <c r="D84">
        <f>AVERAGE('25 DAS'!I20,'25 DAS'!I45,'25 DAS'!I70,'25 DAS'!I96,'25 DAS'!I122)</f>
        <v>74.034019999999984</v>
      </c>
      <c r="E84">
        <f>STDEV('25 DAS'!I20,'25 DAS'!I45,'25 DAS'!I70,'25 DAS'!I96,'25 DAS'!I122)/COUNT('25 DAS'!I20,'25 DAS'!I45,'25 DAS'!I70,'25 DAS'!I96,'25 DAS'!I122)^0.5</f>
        <v>3.2290455962095046</v>
      </c>
      <c r="F84">
        <f>AVERAGE('30 DAS'!I20,'30 DAS'!I53,'30 DAS'!I86,'30 DAS'!I120,'30 DAS'!I154)</f>
        <v>68.493020000000001</v>
      </c>
      <c r="G84">
        <f>STDEV('30 DAS'!I20,'30 DAS'!I53,'30 DAS'!I86,'30 DAS'!I120,'30 DAS'!I154)/COUNT('30 DAS'!I20,'30 DAS'!I53,'30 DAS'!I86,'30 DAS'!I120,'30 DAS'!I154)^0.5</f>
        <v>2.6521130127503985</v>
      </c>
      <c r="J84">
        <v>5</v>
      </c>
      <c r="K84">
        <v>10</v>
      </c>
      <c r="L84">
        <f t="shared" si="0"/>
        <v>40.26268010901164</v>
      </c>
      <c r="M84">
        <v>10</v>
      </c>
      <c r="N84">
        <f t="shared" si="1"/>
        <v>72.90898593101474</v>
      </c>
      <c r="O84">
        <v>10</v>
      </c>
      <c r="P84">
        <f t="shared" si="2"/>
        <v>67.452187947550499</v>
      </c>
    </row>
    <row r="85" spans="1:16" x14ac:dyDescent="0.25">
      <c r="A85" t="s">
        <v>4</v>
      </c>
      <c r="B85">
        <f>AVERAGE('18 DAS'!I21,'18 DAS'!I37,'18 DAS'!I53,'18 DAS'!I69,'18 DAS'!I85)</f>
        <v>40.172580000000004</v>
      </c>
      <c r="C85">
        <f>STDEV('18 DAS'!I21,'18 DAS'!I37,'18 DAS'!I53,'18 DAS'!I69,'18 DAS'!I85)/COUNT('18 DAS'!I21,'18 DAS'!I37,'18 DAS'!I53,'18 DAS'!I69,'18 DAS'!I85)^0.5</f>
        <v>2.2546063947837789</v>
      </c>
      <c r="D85">
        <f>AVERAGE('25 DAS'!I21,'25 DAS'!I46,'25 DAS'!I71,'25 DAS'!I97,'25 DAS'!I123)</f>
        <v>91.244879999999995</v>
      </c>
      <c r="E85">
        <f>STDEV('25 DAS'!I21,'25 DAS'!I46,'25 DAS'!I71,'25 DAS'!I97,'25 DAS'!I123)/COUNT('25 DAS'!I21,'25 DAS'!I46,'25 DAS'!I71,'25 DAS'!I97,'25 DAS'!I123)^0.5</f>
        <v>4.8661553181542123</v>
      </c>
      <c r="F85">
        <f>AVERAGE('30 DAS'!I21,'30 DAS'!I54,'30 DAS'!I87,'30 DAS'!I121,'30 DAS'!I155)</f>
        <v>78.072540000000004</v>
      </c>
      <c r="G85">
        <f>STDEV('30 DAS'!I21,'30 DAS'!I54,'30 DAS'!I87,'30 DAS'!I121,'30 DAS'!I155)/COUNT('30 DAS'!I21,'30 DAS'!I54,'30 DAS'!I87,'30 DAS'!I121,'30 DAS'!I155)^0.5</f>
        <v>3.7150033529729143</v>
      </c>
      <c r="J85">
        <v>6</v>
      </c>
      <c r="K85">
        <f t="shared" ref="K85:K90" si="3">10+60*(J85-$K$79)/($J$90-$K$79)</f>
        <v>20</v>
      </c>
      <c r="L85">
        <f t="shared" si="0"/>
        <v>37.749255070702908</v>
      </c>
      <c r="M85">
        <v>10</v>
      </c>
      <c r="N85">
        <f t="shared" si="1"/>
        <v>89.858306656819778</v>
      </c>
      <c r="O85">
        <v>10</v>
      </c>
      <c r="P85">
        <f t="shared" si="2"/>
        <v>76.886135866437982</v>
      </c>
    </row>
    <row r="86" spans="1:16" x14ac:dyDescent="0.25">
      <c r="A86" t="s">
        <v>3</v>
      </c>
      <c r="B86">
        <f>AVERAGE('18 DAS'!I22,'18 DAS'!I38,'18 DAS'!I54,'18 DAS'!I70,'18 DAS'!I86)</f>
        <v>22.811979999999998</v>
      </c>
      <c r="C86">
        <f>STDEV('18 DAS'!I22,'18 DAS'!I38,'18 DAS'!I54,'18 DAS'!I70,'18 DAS'!I86)/COUNT('18 DAS'!I22,'18 DAS'!I38,'18 DAS'!I54,'18 DAS'!I70,'18 DAS'!I86)^0.5</f>
        <v>1.373302621565982</v>
      </c>
      <c r="D86">
        <f>AVERAGE('25 DAS'!I22,'25 DAS'!I47,'25 DAS'!I72,'25 DAS'!I98,'25 DAS'!I124)</f>
        <v>112.85932</v>
      </c>
      <c r="E86">
        <f>STDEV('25 DAS'!I22,'25 DAS'!I47,'25 DAS'!I72,'25 DAS'!I98,'25 DAS'!I124)/COUNT('25 DAS'!I22,'25 DAS'!I47,'25 DAS'!I72,'25 DAS'!I98,'25 DAS'!I124)^0.5</f>
        <v>7.7705571750936713</v>
      </c>
      <c r="F86">
        <f>AVERAGE('30 DAS'!I22,'30 DAS'!I55,'30 DAS'!I88,'30 DAS'!I122,'30 DAS'!I156)</f>
        <v>110.34394</v>
      </c>
      <c r="G86">
        <f>STDEV('30 DAS'!I22,'30 DAS'!I55,'30 DAS'!I88,'30 DAS'!I122,'30 DAS'!I156)/COUNT('30 DAS'!I22,'30 DAS'!I55,'30 DAS'!I88,'30 DAS'!I122,'30 DAS'!I156)^0.5</f>
        <v>9.076355304504121</v>
      </c>
      <c r="J86">
        <v>7</v>
      </c>
      <c r="K86">
        <f t="shared" si="3"/>
        <v>30</v>
      </c>
      <c r="L86">
        <f t="shared" si="0"/>
        <v>19.754979780247158</v>
      </c>
      <c r="M86">
        <v>10</v>
      </c>
      <c r="N86">
        <f t="shared" si="1"/>
        <v>111.14428980168699</v>
      </c>
      <c r="O86">
        <v>10</v>
      </c>
      <c r="P86">
        <f t="shared" si="2"/>
        <v>108.66713396128883</v>
      </c>
    </row>
    <row r="87" spans="1:16" x14ac:dyDescent="0.25">
      <c r="A87" t="s">
        <v>2</v>
      </c>
      <c r="B87">
        <f>AVERAGE('18 DAS'!I23,'18 DAS'!I39,'18 DAS'!I55,'18 DAS'!I71,'18 DAS'!I87)</f>
        <v>10.605459999999999</v>
      </c>
      <c r="C87">
        <f>STDEV('18 DAS'!I23,'18 DAS'!I39,'18 DAS'!I55,'18 DAS'!I71,'18 DAS'!I87)/COUNT('18 DAS'!I23,'18 DAS'!I39,'18 DAS'!I55,'18 DAS'!I71,'18 DAS'!I87)^0.5</f>
        <v>1.0929931191915145</v>
      </c>
      <c r="D87">
        <f>AVERAGE('25 DAS'!I23,'25 DAS'!I48,'25 DAS'!I73,'25 DAS'!I99,'25 DAS'!I125)</f>
        <v>120.18968</v>
      </c>
      <c r="E87">
        <f>STDEV('25 DAS'!I23,'25 DAS'!I48,'25 DAS'!I73,'25 DAS'!I99,'25 DAS'!I125)/COUNT('25 DAS'!I23,'25 DAS'!I48,'25 DAS'!I73,'25 DAS'!I99,'25 DAS'!I125)^0.5</f>
        <v>11.925544702670837</v>
      </c>
      <c r="F87">
        <f>AVERAGE('30 DAS'!I23,'30 DAS'!I56,'30 DAS'!I89,'30 DAS'!I123,'30 DAS'!I157)</f>
        <v>144.21783999999997</v>
      </c>
      <c r="G87">
        <f>STDEV('30 DAS'!I23,'30 DAS'!I56,'30 DAS'!I89,'30 DAS'!I123,'30 DAS'!I157)/COUNT('30 DAS'!I23,'30 DAS'!I56,'30 DAS'!I89,'30 DAS'!I123,'30 DAS'!I157)^0.5</f>
        <v>9.602185309272107</v>
      </c>
      <c r="J87">
        <v>8</v>
      </c>
      <c r="K87">
        <f t="shared" si="3"/>
        <v>40</v>
      </c>
      <c r="L87">
        <f t="shared" si="0"/>
        <v>8.123636576609238</v>
      </c>
      <c r="M87">
        <v>10</v>
      </c>
      <c r="N87">
        <f t="shared" si="1"/>
        <v>118.363256353946</v>
      </c>
      <c r="O87">
        <v>10</v>
      </c>
      <c r="P87">
        <f t="shared" si="2"/>
        <v>142.02628018256112</v>
      </c>
    </row>
    <row r="88" spans="1:16" x14ac:dyDescent="0.25">
      <c r="A88" t="s">
        <v>1</v>
      </c>
      <c r="B88">
        <f>AVERAGE('18 DAS'!I24,'18 DAS'!I40,'18 DAS'!I56,'18 DAS'!I72,'18 DAS'!I88)</f>
        <v>3.7027000000000001</v>
      </c>
      <c r="C88">
        <f>STDEV('18 DAS'!I24,'18 DAS'!I40,'18 DAS'!I56,'18 DAS'!I72,'18 DAS'!I88)/COUNT('18 DAS'!I24,'18 DAS'!I40,'18 DAS'!I56,'18 DAS'!I72,'18 DAS'!I88)^0.5</f>
        <v>0.48026238870017662</v>
      </c>
      <c r="D88">
        <f>AVERAGE('25 DAS'!I24,'25 DAS'!I49,'25 DAS'!I74,'25 DAS'!I100,'25 DAS'!I126)</f>
        <v>105.80858000000001</v>
      </c>
      <c r="E88">
        <f>STDEV('25 DAS'!I24,'25 DAS'!I49,'25 DAS'!I74,'25 DAS'!I100,'25 DAS'!I126)/COUNT('25 DAS'!I24,'25 DAS'!I49,'25 DAS'!I74,'25 DAS'!I100,'25 DAS'!I126)^0.5</f>
        <v>6.9372752613255351</v>
      </c>
      <c r="F88">
        <f>AVERAGE('30 DAS'!I24,'30 DAS'!I57,'30 DAS'!I90,'30 DAS'!I124,'30 DAS'!I158)</f>
        <v>153.02860000000001</v>
      </c>
      <c r="G88">
        <f>STDEV('30 DAS'!I24,'30 DAS'!I57,'30 DAS'!I90,'30 DAS'!I124,'30 DAS'!I158)/COUNT('30 DAS'!I24,'30 DAS'!I57,'30 DAS'!I90,'30 DAS'!I124,'30 DAS'!I158)^0.5</f>
        <v>15.258285162986024</v>
      </c>
      <c r="J88">
        <v>9</v>
      </c>
      <c r="K88">
        <f t="shared" si="3"/>
        <v>50</v>
      </c>
      <c r="L88">
        <f t="shared" si="0"/>
        <v>2.379728719733428</v>
      </c>
      <c r="M88">
        <f>10+60*(J88-$M$79)/($J$100-$M$79)</f>
        <v>14.615384615384615</v>
      </c>
      <c r="N88">
        <f t="shared" si="1"/>
        <v>102.38388485921708</v>
      </c>
      <c r="O88">
        <v>10</v>
      </c>
      <c r="P88">
        <f t="shared" si="2"/>
        <v>150.70315031444846</v>
      </c>
    </row>
    <row r="89" spans="1:16" x14ac:dyDescent="0.25">
      <c r="A89" t="s">
        <v>0</v>
      </c>
      <c r="B89">
        <f>AVERAGE('18 DAS'!I25,'18 DAS'!I41,'18 DAS'!I57,'18 DAS'!I73,'18 DAS'!I89)</f>
        <v>1.294144</v>
      </c>
      <c r="C89">
        <f>STDEV('18 DAS'!I25,'18 DAS'!I41,'18 DAS'!I57,'18 DAS'!I73,'18 DAS'!I89)/COUNT('18 DAS'!I25,'18 DAS'!I41,'18 DAS'!I57,'18 DAS'!I73,'18 DAS'!I89)^0.5</f>
        <v>0.13376495256979701</v>
      </c>
      <c r="D89">
        <f>AVERAGE('25 DAS'!I25,'25 DAS'!I50,'25 DAS'!I75,'25 DAS'!I101,'25 DAS'!I127)</f>
        <v>86.784279999999995</v>
      </c>
      <c r="E89">
        <f>STDEV('25 DAS'!I25,'25 DAS'!I50,'25 DAS'!I75,'25 DAS'!I101,'25 DAS'!I127)/COUNT('25 DAS'!I25,'25 DAS'!I50,'25 DAS'!I75,'25 DAS'!I101,'25 DAS'!I127)^0.5</f>
        <v>9.7169753580731406</v>
      </c>
      <c r="F89">
        <f>AVERAGE('30 DAS'!I25,'30 DAS'!I58,'30 DAS'!I91,'30 DAS'!I125,'30 DAS'!I159)</f>
        <v>162.89489999999998</v>
      </c>
      <c r="G89">
        <f>STDEV('30 DAS'!I25,'30 DAS'!I58,'30 DAS'!I91,'30 DAS'!I125,'30 DAS'!I159)/COUNT('30 DAS'!I25,'30 DAS'!I58,'30 DAS'!I91,'30 DAS'!I125,'30 DAS'!I159)^0.5</f>
        <v>7.5134050761289304</v>
      </c>
      <c r="J89">
        <v>10</v>
      </c>
      <c r="K89">
        <f t="shared" si="3"/>
        <v>60</v>
      </c>
      <c r="L89">
        <f t="shared" si="0"/>
        <v>0.64691981463337822</v>
      </c>
      <c r="M89">
        <f t="shared" ref="M89:M100" si="4">10+60*(J89-$M$79)/($J$100-$M$79)</f>
        <v>19.23076923076923</v>
      </c>
      <c r="N89">
        <f t="shared" si="1"/>
        <v>81.940440531364629</v>
      </c>
      <c r="O89">
        <v>10</v>
      </c>
      <c r="P89">
        <f t="shared" si="2"/>
        <v>160.41952027370732</v>
      </c>
    </row>
    <row r="90" spans="1:16" x14ac:dyDescent="0.25">
      <c r="A90" t="s">
        <v>29</v>
      </c>
      <c r="B90">
        <f>AVERAGE('18 DAS'!I26,'18 DAS'!I42,'18 DAS'!I58,'18 DAS'!I74,'18 DAS'!I90)</f>
        <v>1.3440560000000001</v>
      </c>
      <c r="C90">
        <f>STDEV('18 DAS'!I26,'18 DAS'!I42,'18 DAS'!I58,'18 DAS'!I74,'18 DAS'!I90)/COUNT('18 DAS'!I26,'18 DAS'!I42,'18 DAS'!I58,'18 DAS'!I74,'18 DAS'!I90)^0.5</f>
        <v>0.26170333917625122</v>
      </c>
      <c r="D90">
        <f>AVERAGE('25 DAS'!I26,'25 DAS'!I51,'25 DAS'!I76,'25 DAS'!I102,'25 DAS'!I128)</f>
        <v>82.948160000000001</v>
      </c>
      <c r="E90">
        <f>STDEV('25 DAS'!I26,'25 DAS'!I51,'25 DAS'!I76,'25 DAS'!I102,'25 DAS'!I128)/COUNT('25 DAS'!I26,'25 DAS'!I51,'25 DAS'!I76,'25 DAS'!I102,'25 DAS'!I128)^0.5</f>
        <v>10.439422185140298</v>
      </c>
      <c r="F90">
        <f>AVERAGE('30 DAS'!I26,'30 DAS'!I59,'30 DAS'!I92,'30 DAS'!I126,'30 DAS'!I160)</f>
        <v>144.76488000000001</v>
      </c>
      <c r="G90">
        <f>STDEV('30 DAS'!I26,'30 DAS'!I59,'30 DAS'!I92,'30 DAS'!I126,'30 DAS'!I160)/COUNT('30 DAS'!I26,'30 DAS'!I59,'30 DAS'!I92,'30 DAS'!I126,'30 DAS'!I160)^0.5</f>
        <v>14.347676181298469</v>
      </c>
      <c r="J90">
        <v>11</v>
      </c>
      <c r="K90">
        <f t="shared" si="3"/>
        <v>70</v>
      </c>
      <c r="L90">
        <f t="shared" si="0"/>
        <v>0.45949414509057429</v>
      </c>
      <c r="M90">
        <f t="shared" si="4"/>
        <v>23.846153846153847</v>
      </c>
      <c r="N90">
        <f t="shared" si="1"/>
        <v>75.865422514572657</v>
      </c>
      <c r="O90">
        <v>10</v>
      </c>
      <c r="P90">
        <f t="shared" si="2"/>
        <v>142.56500726591693</v>
      </c>
    </row>
    <row r="91" spans="1:16" x14ac:dyDescent="0.25">
      <c r="A91" t="s">
        <v>31</v>
      </c>
      <c r="D91">
        <f>AVERAGE('25 DAS'!I27,'25 DAS'!I52,'25 DAS'!I77,'25 DAS'!I103,'25 DAS'!I129)</f>
        <v>54.373900000000006</v>
      </c>
      <c r="E91">
        <f>STDEV('25 DAS'!I27,'25 DAS'!I52,'25 DAS'!I77,'25 DAS'!I103,'25 DAS'!I129)/COUNT('25 DAS'!I27,'25 DAS'!I52,'25 DAS'!I77,'25 DAS'!I103,'25 DAS'!I129)^0.5</f>
        <v>9.659605380190218</v>
      </c>
      <c r="F91">
        <f>AVERAGE('30 DAS'!I27,'30 DAS'!I60,'30 DAS'!I93,'30 DAS'!I127,'30 DAS'!I161)</f>
        <v>163.46003999999999</v>
      </c>
      <c r="G91">
        <f>STDEV('30 DAS'!I27,'30 DAS'!I60,'30 DAS'!I93,'30 DAS'!I127,'30 DAS'!I161)/COUNT('30 DAS'!I27,'30 DAS'!I60,'30 DAS'!I93,'30 DAS'!I127,'30 DAS'!I161)^0.5</f>
        <v>11.55487202069334</v>
      </c>
      <c r="J91">
        <v>12</v>
      </c>
      <c r="M91">
        <f t="shared" si="4"/>
        <v>28.46153846153846</v>
      </c>
      <c r="N91">
        <f t="shared" si="1"/>
        <v>47.800450259601774</v>
      </c>
      <c r="O91">
        <v>10</v>
      </c>
      <c r="P91">
        <f t="shared" si="2"/>
        <v>160.97607230626011</v>
      </c>
    </row>
    <row r="92" spans="1:16" x14ac:dyDescent="0.25">
      <c r="A92" t="s">
        <v>32</v>
      </c>
      <c r="D92">
        <f>AVERAGE('25 DAS'!I28,'25 DAS'!I53,'25 DAS'!I78,'25 DAS'!I104,'25 DAS'!I130)</f>
        <v>37.404099999999993</v>
      </c>
      <c r="E92">
        <f>STDEV('25 DAS'!I28,'25 DAS'!I53,'25 DAS'!I78,'25 DAS'!I104,'25 DAS'!I130)/COUNT('25 DAS'!I28,'25 DAS'!I53,'25 DAS'!I78,'25 DAS'!I104,'25 DAS'!I130)^0.5</f>
        <v>7.2688598113459388</v>
      </c>
      <c r="F92">
        <f>AVERAGE('30 DAS'!I28,'30 DAS'!I61,'30 DAS'!I94,'30 DAS'!I128,'30 DAS'!I162)</f>
        <v>165.09927999999999</v>
      </c>
      <c r="G92">
        <f>STDEV('30 DAS'!I28,'30 DAS'!I61,'30 DAS'!I94,'30 DAS'!I128,'30 DAS'!I162)/COUNT('30 DAS'!I28,'30 DAS'!I61,'30 DAS'!I94,'30 DAS'!I128,'30 DAS'!I162)^0.5</f>
        <v>18.86357491864678</v>
      </c>
      <c r="J92">
        <v>13</v>
      </c>
      <c r="M92">
        <f t="shared" si="4"/>
        <v>33.07692307692308</v>
      </c>
      <c r="N92">
        <f t="shared" si="1"/>
        <v>31.340811083976025</v>
      </c>
      <c r="O92">
        <v>10</v>
      </c>
      <c r="P92">
        <f t="shared" si="2"/>
        <v>162.59040212514009</v>
      </c>
    </row>
    <row r="93" spans="1:16" x14ac:dyDescent="0.25">
      <c r="A93" t="s">
        <v>33</v>
      </c>
      <c r="D93">
        <f>AVERAGE('25 DAS'!I29,'25 DAS'!I54,'25 DAS'!I79,'25 DAS'!I105,'25 DAS'!I131)</f>
        <v>21.133800000000001</v>
      </c>
      <c r="E93">
        <f>STDEV('25 DAS'!I29,'25 DAS'!I54,'25 DAS'!I79,'25 DAS'!I105,'25 DAS'!I131)/COUNT('25 DAS'!I29,'25 DAS'!I54,'25 DAS'!I79,'25 DAS'!I105,'25 DAS'!I131)^0.5</f>
        <v>4.4021805513858698</v>
      </c>
      <c r="F93">
        <f>AVERAGE('30 DAS'!I29,'30 DAS'!I62,'30 DAS'!I95,'30 DAS'!I129,'30 DAS'!I163)</f>
        <v>169.04936000000001</v>
      </c>
      <c r="G93">
        <f>STDEV('30 DAS'!I29,'30 DAS'!I62,'30 DAS'!I95,'30 DAS'!I129,'30 DAS'!I163)/COUNT('30 DAS'!I29,'30 DAS'!I62,'30 DAS'!I95,'30 DAS'!I129,'30 DAS'!I163)^0.5</f>
        <v>16.960900904627685</v>
      </c>
      <c r="J93">
        <v>14</v>
      </c>
      <c r="M93">
        <f t="shared" si="4"/>
        <v>37.692307692307693</v>
      </c>
      <c r="N93">
        <f t="shared" si="1"/>
        <v>16.722192596676969</v>
      </c>
      <c r="O93">
        <v>10</v>
      </c>
      <c r="P93">
        <f t="shared" si="2"/>
        <v>166.48045601045368</v>
      </c>
    </row>
    <row r="94" spans="1:16" x14ac:dyDescent="0.25">
      <c r="A94" t="s">
        <v>34</v>
      </c>
      <c r="D94">
        <f>AVERAGE('25 DAS'!I30,'25 DAS'!I55,'25 DAS'!I80,'25 DAS'!I106,'25 DAS'!I132)</f>
        <v>11.59066</v>
      </c>
      <c r="E94">
        <f>STDEV('25 DAS'!I30,'25 DAS'!I55,'25 DAS'!I80,'25 DAS'!I106,'25 DAS'!I132)/COUNT('25 DAS'!I30,'25 DAS'!I55,'25 DAS'!I80,'25 DAS'!I106,'25 DAS'!I132)^0.5</f>
        <v>2.4186091880665641</v>
      </c>
      <c r="F94">
        <f>AVERAGE('30 DAS'!I30,'30 DAS'!I63,'30 DAS'!I96,'30 DAS'!I130,'30 DAS'!I164)</f>
        <v>156.12245999999999</v>
      </c>
      <c r="G94">
        <f>STDEV('30 DAS'!I30,'30 DAS'!I63,'30 DAS'!I96,'30 DAS'!I130,'30 DAS'!I164)/COUNT('30 DAS'!I30,'30 DAS'!I63,'30 DAS'!I96,'30 DAS'!I130,'30 DAS'!I164)^0.5</f>
        <v>11.351620363789481</v>
      </c>
      <c r="J94">
        <v>15</v>
      </c>
      <c r="M94">
        <f t="shared" si="4"/>
        <v>42.307692307692307</v>
      </c>
      <c r="N94">
        <f t="shared" si="1"/>
        <v>8.5710181696661305</v>
      </c>
      <c r="O94">
        <f>10+60*(J94-$O$79)/($J$108-$O$79)</f>
        <v>14</v>
      </c>
      <c r="P94">
        <f t="shared" si="2"/>
        <v>151.48375900739117</v>
      </c>
    </row>
    <row r="95" spans="1:16" x14ac:dyDescent="0.25">
      <c r="A95" t="s">
        <v>35</v>
      </c>
      <c r="D95">
        <f>AVERAGE('25 DAS'!I31,'25 DAS'!I56,'25 DAS'!I81,'25 DAS'!I107,'25 DAS'!I133)</f>
        <v>8.68642</v>
      </c>
      <c r="E95">
        <f>STDEV('25 DAS'!I31,'25 DAS'!I56,'25 DAS'!I81,'25 DAS'!I107,'25 DAS'!I133)/COUNT('25 DAS'!I31,'25 DAS'!I56,'25 DAS'!I81,'25 DAS'!I107,'25 DAS'!I133)^0.5</f>
        <v>2.181511975076003</v>
      </c>
      <c r="F95">
        <f>AVERAGE('30 DAS'!I31,'30 DAS'!I64,'30 DAS'!I97,'30 DAS'!I131,'30 DAS'!I165)</f>
        <v>147.29648</v>
      </c>
      <c r="G95">
        <f>STDEV('30 DAS'!I31,'30 DAS'!I64,'30 DAS'!I97,'30 DAS'!I131,'30 DAS'!I165)/COUNT('30 DAS'!I31,'30 DAS'!I64,'30 DAS'!I97,'30 DAS'!I131,'30 DAS'!I165)^0.5</f>
        <v>10.928790334909026</v>
      </c>
      <c r="J95">
        <v>16</v>
      </c>
      <c r="M95">
        <f t="shared" si="4"/>
        <v>46.92307692307692</v>
      </c>
      <c r="N95">
        <f t="shared" si="1"/>
        <v>5.9319741474987566</v>
      </c>
      <c r="O95">
        <f t="shared" ref="O95:O108" si="5">10+60*(J95-$O$79)/($J$108-$O$79)</f>
        <v>18</v>
      </c>
      <c r="P95">
        <f t="shared" si="2"/>
        <v>140.08542289175361</v>
      </c>
    </row>
    <row r="96" spans="1:16" x14ac:dyDescent="0.25">
      <c r="A96" t="s">
        <v>36</v>
      </c>
      <c r="D96">
        <f>AVERAGE('25 DAS'!I32,'25 DAS'!I57,'25 DAS'!I82,'25 DAS'!I108,'25 DAS'!I134)</f>
        <v>4.2172399999999994</v>
      </c>
      <c r="E96">
        <f>STDEV('25 DAS'!I32,'25 DAS'!I57,'25 DAS'!I82,'25 DAS'!I108,'25 DAS'!I134)/COUNT('25 DAS'!I32,'25 DAS'!I57,'25 DAS'!I82,'25 DAS'!I108,'25 DAS'!I134)^0.5</f>
        <v>1.0075911832682936</v>
      </c>
      <c r="F96">
        <f>AVERAGE('30 DAS'!I32,'30 DAS'!I65,'30 DAS'!I98,'30 DAS'!I132,'30 DAS'!I166)</f>
        <v>124.73394</v>
      </c>
      <c r="G96">
        <f>STDEV('30 DAS'!I32,'30 DAS'!I65,'30 DAS'!I98,'30 DAS'!I132,'30 DAS'!I166)/COUNT('30 DAS'!I32,'30 DAS'!I65,'30 DAS'!I98,'30 DAS'!I132,'30 DAS'!I166)^0.5</f>
        <v>11.918609599219206</v>
      </c>
      <c r="J96">
        <v>17</v>
      </c>
      <c r="M96">
        <f t="shared" si="4"/>
        <v>51.53846153846154</v>
      </c>
      <c r="N96">
        <f t="shared" si="1"/>
        <v>2.6226923441147778</v>
      </c>
      <c r="O96">
        <f t="shared" si="5"/>
        <v>22</v>
      </c>
      <c r="P96">
        <f t="shared" si="2"/>
        <v>115.64896879614113</v>
      </c>
    </row>
    <row r="97" spans="1:16" x14ac:dyDescent="0.25">
      <c r="A97" t="s">
        <v>37</v>
      </c>
      <c r="D97">
        <f>AVERAGE('25 DAS'!I33,'25 DAS'!I58,'25 DAS'!I83,'25 DAS'!I109,'25 DAS'!I135)</f>
        <v>2.5982020000000001</v>
      </c>
      <c r="E97">
        <f>STDEV('25 DAS'!I33,'25 DAS'!I58,'25 DAS'!I83,'25 DAS'!I109,'25 DAS'!I135)/COUNT('25 DAS'!I33,'25 DAS'!I58,'25 DAS'!I83,'25 DAS'!I109,'25 DAS'!I135)^0.5</f>
        <v>0.63724113348402089</v>
      </c>
      <c r="F97">
        <f>AVERAGE('30 DAS'!I33,'30 DAS'!I66,'30 DAS'!I99,'30 DAS'!I133,'30 DAS'!I167)</f>
        <v>93.361320000000006</v>
      </c>
      <c r="G97">
        <f>STDEV('30 DAS'!I33,'30 DAS'!I66,'30 DAS'!I99,'30 DAS'!I133,'30 DAS'!I167)/COUNT('30 DAS'!I33,'30 DAS'!I66,'30 DAS'!I99,'30 DAS'!I133,'30 DAS'!I167)^0.5</f>
        <v>14.471270132141139</v>
      </c>
      <c r="J97">
        <v>18</v>
      </c>
      <c r="M97">
        <f t="shared" si="4"/>
        <v>56.153846153846153</v>
      </c>
      <c r="N97">
        <f t="shared" si="1"/>
        <v>1.4468328841997622</v>
      </c>
      <c r="O97">
        <f t="shared" si="5"/>
        <v>26</v>
      </c>
      <c r="P97">
        <f t="shared" si="2"/>
        <v>83.910190330017556</v>
      </c>
    </row>
    <row r="98" spans="1:16" x14ac:dyDescent="0.25">
      <c r="A98" t="s">
        <v>38</v>
      </c>
      <c r="D98">
        <f>AVERAGE('25 DAS'!I34,'25 DAS'!I59,'25 DAS'!I84,'25 DAS'!I110,'25 DAS'!I136)</f>
        <v>2.2325249999999999</v>
      </c>
      <c r="E98">
        <f>STDEV('25 DAS'!I34,'25 DAS'!I59,'25 DAS'!I84,'25 DAS'!I110,'25 DAS'!I136)/COUNT('25 DAS'!I34,'25 DAS'!I59,'25 DAS'!I84,'25 DAS'!I110,'25 DAS'!I136)^0.5</f>
        <v>0.17424155347773246</v>
      </c>
      <c r="F98">
        <f>AVERAGE('30 DAS'!I34,'30 DAS'!I67,'30 DAS'!I100,'30 DAS'!I134,'30 DAS'!I168)</f>
        <v>62.642620000000001</v>
      </c>
      <c r="G98">
        <f>STDEV('30 DAS'!I34,'30 DAS'!I67,'30 DAS'!I100,'30 DAS'!I134,'30 DAS'!I168)/COUNT('30 DAS'!I34,'30 DAS'!I67,'30 DAS'!I100,'30 DAS'!I134,'30 DAS'!I168)^0.5</f>
        <v>8.0894510114345817</v>
      </c>
      <c r="J98">
        <v>19</v>
      </c>
      <c r="M98">
        <f t="shared" si="4"/>
        <v>60.769230769230766</v>
      </c>
      <c r="N98">
        <f t="shared" si="1"/>
        <v>1.0899373551458176</v>
      </c>
      <c r="O98">
        <f t="shared" si="5"/>
        <v>30</v>
      </c>
      <c r="P98">
        <f t="shared" si="2"/>
        <v>54.247973717393506</v>
      </c>
    </row>
    <row r="99" spans="1:16" x14ac:dyDescent="0.25">
      <c r="A99" t="s">
        <v>39</v>
      </c>
      <c r="D99">
        <f>AVERAGE('25 DAS'!I35,'25 DAS'!I60,'25 DAS'!I85,'25 DAS'!I111,'25 DAS'!I137)</f>
        <v>1.8423999999999998</v>
      </c>
      <c r="E99">
        <f>STDEV('25 DAS'!I35,'25 DAS'!I60,'25 DAS'!I85,'25 DAS'!I111,'25 DAS'!I137)/COUNT('25 DAS'!I35,'25 DAS'!I60,'25 DAS'!I85,'25 DAS'!I111,'25 DAS'!I137)^0.5</f>
        <v>0.73700964941670433</v>
      </c>
      <c r="F99">
        <f>AVERAGE('30 DAS'!I35,'30 DAS'!I68,'30 DAS'!I101,'30 DAS'!I135,'30 DAS'!I169)</f>
        <v>41.516239999999996</v>
      </c>
      <c r="G99">
        <f>STDEV('30 DAS'!I35,'30 DAS'!I68,'30 DAS'!I101,'30 DAS'!I135,'30 DAS'!I169)/COUNT('30 DAS'!I35,'30 DAS'!I68,'30 DAS'!I101,'30 DAS'!I135,'30 DAS'!I169)^0.5</f>
        <v>6.0954569142599997</v>
      </c>
      <c r="J99">
        <v>20</v>
      </c>
      <c r="M99">
        <f t="shared" si="4"/>
        <v>65.384615384615387</v>
      </c>
      <c r="N99">
        <f t="shared" si="1"/>
        <v>0.7671576593799756</v>
      </c>
      <c r="O99">
        <f t="shared" si="5"/>
        <v>34</v>
      </c>
      <c r="P99">
        <f t="shared" si="2"/>
        <v>34.416736447542647</v>
      </c>
    </row>
    <row r="100" spans="1:16" x14ac:dyDescent="0.25">
      <c r="A100" t="s">
        <v>40</v>
      </c>
      <c r="D100">
        <f>AVERAGE('25 DAS'!I36,'25 DAS'!I61,'25 DAS'!I86,'25 DAS'!I112,'25 DAS'!I138)</f>
        <v>1.8412500000000001</v>
      </c>
      <c r="E100">
        <f>STDEV('25 DAS'!I36,'25 DAS'!I61,'25 DAS'!I86,'25 DAS'!I112,'25 DAS'!I138)/COUNT('25 DAS'!I36,'25 DAS'!I61,'25 DAS'!I86,'25 DAS'!I112,'25 DAS'!I138)^0.5</f>
        <v>7.7049999999999952E-2</v>
      </c>
      <c r="F100">
        <f>AVERAGE('30 DAS'!I36,'30 DAS'!I69,'30 DAS'!I102,'30 DAS'!I136,'30 DAS'!I170)</f>
        <v>34.275019999999998</v>
      </c>
      <c r="G100">
        <f>STDEV('30 DAS'!I36,'30 DAS'!I69,'30 DAS'!I102,'30 DAS'!I136,'30 DAS'!I170)/COUNT('30 DAS'!I36,'30 DAS'!I69,'30 DAS'!I102,'30 DAS'!I136,'30 DAS'!I170)^0.5</f>
        <v>4.4585641306815322</v>
      </c>
      <c r="J100">
        <v>21</v>
      </c>
      <c r="M100">
        <f t="shared" si="4"/>
        <v>70</v>
      </c>
      <c r="N100">
        <f t="shared" si="1"/>
        <v>0.62947049427108681</v>
      </c>
      <c r="O100">
        <f t="shared" si="5"/>
        <v>38</v>
      </c>
      <c r="P100">
        <f t="shared" si="2"/>
        <v>27.007269582666719</v>
      </c>
    </row>
    <row r="101" spans="1:16" x14ac:dyDescent="0.25">
      <c r="A101" t="s">
        <v>41</v>
      </c>
      <c r="F101">
        <f>AVERAGE('30 DAS'!I37,'30 DAS'!I70,'30 DAS'!I103,'30 DAS'!I137,'30 DAS'!I171)</f>
        <v>19.893340000000002</v>
      </c>
      <c r="G101">
        <f>STDEV('30 DAS'!I37,'30 DAS'!I70,'30 DAS'!I103,'30 DAS'!I137,'30 DAS'!I171)/COUNT('30 DAS'!I37,'30 DAS'!I70,'30 DAS'!I103,'30 DAS'!I137,'30 DAS'!I171)^0.5</f>
        <v>3.5175763912955751</v>
      </c>
      <c r="J101">
        <v>22</v>
      </c>
      <c r="O101">
        <f t="shared" si="5"/>
        <v>42</v>
      </c>
      <c r="P101">
        <f t="shared" si="2"/>
        <v>14.782367415407135</v>
      </c>
    </row>
    <row r="102" spans="1:16" x14ac:dyDescent="0.25">
      <c r="A102" t="s">
        <v>42</v>
      </c>
      <c r="F102">
        <f>AVERAGE('30 DAS'!I38,'30 DAS'!I71,'30 DAS'!I104,'30 DAS'!I138,'30 DAS'!I172)</f>
        <v>13.58906</v>
      </c>
      <c r="G102">
        <f>STDEV('30 DAS'!I38,'30 DAS'!I71,'30 DAS'!I104,'30 DAS'!I138,'30 DAS'!I172)/COUNT('30 DAS'!I38,'30 DAS'!I71,'30 DAS'!I104,'30 DAS'!I138,'30 DAS'!I172)^0.5</f>
        <v>1.5431154942518046</v>
      </c>
      <c r="J102">
        <v>23</v>
      </c>
      <c r="O102">
        <f t="shared" si="5"/>
        <v>46</v>
      </c>
      <c r="P102">
        <f t="shared" si="2"/>
        <v>9.4387366347676096</v>
      </c>
    </row>
    <row r="103" spans="1:16" x14ac:dyDescent="0.25">
      <c r="A103" t="s">
        <v>43</v>
      </c>
      <c r="F103">
        <f>AVERAGE('30 DAS'!I39,'30 DAS'!I72,'30 DAS'!I105,'30 DAS'!I139,'30 DAS'!I173)</f>
        <v>7.6685599999999994</v>
      </c>
      <c r="G103">
        <f>STDEV('30 DAS'!I39,'30 DAS'!I72,'30 DAS'!I105,'30 DAS'!I139,'30 DAS'!I173)/COUNT('30 DAS'!I39,'30 DAS'!I72,'30 DAS'!I105,'30 DAS'!I139,'30 DAS'!I173)^0.5</f>
        <v>1.5705462341491259</v>
      </c>
      <c r="J103">
        <v>24</v>
      </c>
      <c r="O103">
        <f t="shared" si="5"/>
        <v>50</v>
      </c>
      <c r="P103">
        <f t="shared" si="2"/>
        <v>4.92859061522645</v>
      </c>
    </row>
    <row r="104" spans="1:16" x14ac:dyDescent="0.25">
      <c r="A104" t="s">
        <v>44</v>
      </c>
      <c r="F104">
        <f>AVERAGE('30 DAS'!I40,'30 DAS'!I73,'30 DAS'!I106,'30 DAS'!I140,'30 DAS'!I174)</f>
        <v>4.41662</v>
      </c>
      <c r="G104">
        <f>STDEV('30 DAS'!I40,'30 DAS'!I73,'30 DAS'!I106,'30 DAS'!I140,'30 DAS'!I174)/COUNT('30 DAS'!I40,'30 DAS'!I73,'30 DAS'!I106,'30 DAS'!I140,'30 DAS'!I174)^0.5</f>
        <v>0.84148070352207194</v>
      </c>
      <c r="J104">
        <v>25</v>
      </c>
      <c r="O104">
        <f t="shared" si="5"/>
        <v>54</v>
      </c>
      <c r="P104">
        <f t="shared" si="2"/>
        <v>2.5955874322373189</v>
      </c>
    </row>
    <row r="105" spans="1:16" x14ac:dyDescent="0.25">
      <c r="A105" t="s">
        <v>45</v>
      </c>
      <c r="F105">
        <f>AVERAGE('30 DAS'!I41,'30 DAS'!I74,'30 DAS'!I107,'30 DAS'!I141,'30 DAS'!I175)</f>
        <v>3.5505799999999992</v>
      </c>
      <c r="G105">
        <f>STDEV('30 DAS'!I41,'30 DAS'!I74,'30 DAS'!I107,'30 DAS'!I141,'30 DAS'!I175)/COUNT('30 DAS'!I41,'30 DAS'!I74,'30 DAS'!I107,'30 DAS'!I141,'30 DAS'!I175)^0.5</f>
        <v>0.75142079316452337</v>
      </c>
      <c r="J105">
        <v>26</v>
      </c>
      <c r="O105">
        <f t="shared" si="5"/>
        <v>58</v>
      </c>
      <c r="P105">
        <f t="shared" si="2"/>
        <v>1.8811255047636037</v>
      </c>
    </row>
    <row r="106" spans="1:16" x14ac:dyDescent="0.25">
      <c r="A106" t="s">
        <v>46</v>
      </c>
      <c r="F106">
        <f>AVERAGE('30 DAS'!I42,'30 DAS'!I75,'30 DAS'!I108,'30 DAS'!I142,'30 DAS'!I176)</f>
        <v>2.5243499999999996</v>
      </c>
      <c r="G106">
        <f>STDEV('30 DAS'!I42,'30 DAS'!I75,'30 DAS'!I108,'30 DAS'!I142,'30 DAS'!I176)/COUNT('30 DAS'!I42,'30 DAS'!I75,'30 DAS'!I108,'30 DAS'!I142,'30 DAS'!I176)^0.5</f>
        <v>0.62163377817382748</v>
      </c>
      <c r="J106">
        <v>27</v>
      </c>
      <c r="O106">
        <f t="shared" si="5"/>
        <v>62</v>
      </c>
      <c r="P106">
        <f t="shared" si="2"/>
        <v>1.1847977992733763</v>
      </c>
    </row>
    <row r="107" spans="1:16" x14ac:dyDescent="0.25">
      <c r="A107" t="s">
        <v>47</v>
      </c>
      <c r="F107">
        <f>AVERAGE('30 DAS'!I43,'30 DAS'!I76,'30 DAS'!I109,'30 DAS'!I143,'30 DAS'!I177)</f>
        <v>2.6299000000000001</v>
      </c>
      <c r="G107">
        <f>STDEV('30 DAS'!I43,'30 DAS'!I76,'30 DAS'!I109,'30 DAS'!I143,'30 DAS'!I177)/COUNT('30 DAS'!I43,'30 DAS'!I76,'30 DAS'!I109,'30 DAS'!I143,'30 DAS'!I177)^0.5</f>
        <v>0.33573793351362524</v>
      </c>
      <c r="J107">
        <v>28</v>
      </c>
      <c r="O107">
        <f t="shared" si="5"/>
        <v>66</v>
      </c>
      <c r="P107">
        <f t="shared" si="2"/>
        <v>1.0693178424944523</v>
      </c>
    </row>
    <row r="108" spans="1:16" x14ac:dyDescent="0.25">
      <c r="A108" t="s">
        <v>48</v>
      </c>
      <c r="F108">
        <f>AVERAGE('30 DAS'!I44,'30 DAS'!I77,'30 DAS'!I110,'30 DAS'!I144,'30 DAS'!I178)</f>
        <v>2.2604000000000002</v>
      </c>
      <c r="G108" t="e">
        <f>STDEV('30 DAS'!I44,'30 DAS'!I77,'30 DAS'!I110,'30 DAS'!I144,'30 DAS'!I178)/COUNT('30 DAS'!I44,'30 DAS'!I77,'30 DAS'!I110,'30 DAS'!I144,'30 DAS'!I178)^0.5</f>
        <v>#DIV/0!</v>
      </c>
      <c r="J108">
        <v>29</v>
      </c>
      <c r="O108">
        <f t="shared" si="5"/>
        <v>70</v>
      </c>
      <c r="P108">
        <f t="shared" si="2"/>
        <v>0.77276584127650494</v>
      </c>
    </row>
    <row r="109" spans="1:16" x14ac:dyDescent="0.25">
      <c r="J109" t="s">
        <v>62</v>
      </c>
      <c r="L109">
        <f>SUM(L80:L90)</f>
        <v>178.45607352038772</v>
      </c>
      <c r="N109">
        <f>SUM(N82:N94)</f>
        <v>818.5368467584068</v>
      </c>
      <c r="P109">
        <f>SUM(P85:P97)</f>
        <v>1762.4424993315179</v>
      </c>
    </row>
    <row r="112" spans="1:16" x14ac:dyDescent="0.25">
      <c r="A112" s="1" t="s">
        <v>66</v>
      </c>
    </row>
    <row r="114" spans="1:7" x14ac:dyDescent="0.25">
      <c r="A114" t="s">
        <v>54</v>
      </c>
      <c r="B114" s="10">
        <v>18</v>
      </c>
      <c r="C114" s="10"/>
      <c r="D114" s="10">
        <v>25</v>
      </c>
      <c r="E114" s="10"/>
      <c r="F114" s="10">
        <v>30</v>
      </c>
      <c r="G114" s="10"/>
    </row>
    <row r="115" spans="1:7" x14ac:dyDescent="0.25">
      <c r="A115" t="s">
        <v>55</v>
      </c>
      <c r="B115" s="10">
        <f>B114*(22-3)-57</f>
        <v>285</v>
      </c>
      <c r="C115" s="10"/>
      <c r="D115" s="10">
        <f>D114*(22-3)-57</f>
        <v>418</v>
      </c>
      <c r="E115" s="10"/>
      <c r="F115" s="10">
        <f>F114*(22-3)-57</f>
        <v>513</v>
      </c>
      <c r="G115" s="10"/>
    </row>
    <row r="117" spans="1:7" x14ac:dyDescent="0.25">
      <c r="A117" t="s">
        <v>9</v>
      </c>
      <c r="B117">
        <f>B80/10^6/B43</f>
        <v>2.4829882352940671E-2</v>
      </c>
      <c r="D117">
        <f>D80/10^6/D43</f>
        <v>2.2197294117648054E-2</v>
      </c>
      <c r="F117">
        <f>F80/10^6/F43</f>
        <v>8.0190697674423286E-3</v>
      </c>
    </row>
    <row r="118" spans="1:7" x14ac:dyDescent="0.25">
      <c r="A118" t="s">
        <v>8</v>
      </c>
      <c r="B118">
        <f t="shared" ref="B118:B127" si="6">B81/10^6/B44</f>
        <v>2.1486315789473857E-2</v>
      </c>
      <c r="D118">
        <f t="shared" ref="D118:D137" si="7">D81/10^6/D44</f>
        <v>1.9765684210526178E-2</v>
      </c>
      <c r="F118">
        <f t="shared" ref="F118:F145" si="8">F81/10^6/F44</f>
        <v>8.3131521739131554E-3</v>
      </c>
    </row>
    <row r="119" spans="1:7" x14ac:dyDescent="0.25">
      <c r="A119" t="s">
        <v>7</v>
      </c>
      <c r="B119">
        <f t="shared" si="6"/>
        <v>6.5960700000000844E-2</v>
      </c>
      <c r="D119">
        <f t="shared" si="7"/>
        <v>4.4314166666666086E-2</v>
      </c>
      <c r="F119">
        <f t="shared" si="8"/>
        <v>1.7530638888889196E-2</v>
      </c>
    </row>
    <row r="120" spans="1:7" x14ac:dyDescent="0.25">
      <c r="A120" t="s">
        <v>6</v>
      </c>
      <c r="B120">
        <f t="shared" si="6"/>
        <v>5.9030608695651555E-2</v>
      </c>
      <c r="D120">
        <f t="shared" si="7"/>
        <v>4.1463108108107077E-2</v>
      </c>
      <c r="F120">
        <f t="shared" si="8"/>
        <v>2.1161220588235725E-2</v>
      </c>
    </row>
    <row r="121" spans="1:7" x14ac:dyDescent="0.25">
      <c r="A121" t="s">
        <v>5</v>
      </c>
      <c r="B121">
        <f t="shared" si="6"/>
        <v>5.6783277777778342E-2</v>
      </c>
      <c r="D121">
        <f t="shared" si="7"/>
        <v>4.7457705128205276E-2</v>
      </c>
      <c r="F121">
        <f t="shared" si="8"/>
        <v>3.2006084112149731E-2</v>
      </c>
    </row>
    <row r="122" spans="1:7" x14ac:dyDescent="0.25">
      <c r="A122" t="s">
        <v>4</v>
      </c>
      <c r="B122">
        <f t="shared" si="6"/>
        <v>6.2769656250000375E-2</v>
      </c>
      <c r="D122">
        <f t="shared" si="7"/>
        <v>5.1261168539325407E-2</v>
      </c>
      <c r="F122">
        <f t="shared" si="8"/>
        <v>3.3364333333333211E-2</v>
      </c>
    </row>
    <row r="123" spans="1:7" x14ac:dyDescent="0.25">
      <c r="A123" t="s">
        <v>3</v>
      </c>
      <c r="B123">
        <f t="shared" si="6"/>
        <v>4.752495833333252E-2</v>
      </c>
      <c r="D123">
        <f t="shared" si="7"/>
        <v>5.4259288461538928E-2</v>
      </c>
      <c r="F123">
        <f t="shared" si="8"/>
        <v>3.5141382165605237E-2</v>
      </c>
    </row>
    <row r="124" spans="1:7" x14ac:dyDescent="0.25">
      <c r="A124" t="s">
        <v>2</v>
      </c>
      <c r="B124">
        <f t="shared" si="6"/>
        <v>4.4189416666665399E-2</v>
      </c>
      <c r="D124">
        <f t="shared" si="7"/>
        <v>5.3656107142857727E-2</v>
      </c>
      <c r="F124">
        <f t="shared" si="8"/>
        <v>4.0284312849162437E-2</v>
      </c>
    </row>
    <row r="125" spans="1:7" x14ac:dyDescent="0.25">
      <c r="A125" t="s">
        <v>1</v>
      </c>
      <c r="B125">
        <f t="shared" si="6"/>
        <v>1.8513499999999471E-2</v>
      </c>
      <c r="D125">
        <f t="shared" si="7"/>
        <v>5.0869509615385056E-2</v>
      </c>
      <c r="F125">
        <f t="shared" si="8"/>
        <v>3.8839746192893411E-2</v>
      </c>
    </row>
    <row r="126" spans="1:7" x14ac:dyDescent="0.25">
      <c r="A126" t="s">
        <v>0</v>
      </c>
      <c r="B126">
        <f t="shared" si="6"/>
        <v>8.0884000000000476E-3</v>
      </c>
      <c r="D126">
        <f t="shared" si="7"/>
        <v>5.045597674418574E-2</v>
      </c>
      <c r="F126">
        <f t="shared" si="8"/>
        <v>4.1343883248730624E-2</v>
      </c>
    </row>
    <row r="127" spans="1:7" x14ac:dyDescent="0.25">
      <c r="A127" t="s">
        <v>29</v>
      </c>
      <c r="B127">
        <f t="shared" si="6"/>
        <v>7.466977777778141E-3</v>
      </c>
      <c r="D127">
        <f t="shared" si="7"/>
        <v>5.1202567901235299E-2</v>
      </c>
      <c r="F127">
        <f t="shared" si="8"/>
        <v>3.548158823529407E-2</v>
      </c>
    </row>
    <row r="128" spans="1:7" x14ac:dyDescent="0.25">
      <c r="A128" t="s">
        <v>31</v>
      </c>
      <c r="D128">
        <f t="shared" si="7"/>
        <v>4.5311583333334134E-2</v>
      </c>
      <c r="F128">
        <f t="shared" si="8"/>
        <v>4.0063735294117588E-2</v>
      </c>
    </row>
    <row r="129" spans="1:6" x14ac:dyDescent="0.25">
      <c r="A129" t="s">
        <v>32</v>
      </c>
      <c r="D129">
        <f t="shared" si="7"/>
        <v>4.4528690476189486E-2</v>
      </c>
      <c r="F129">
        <f t="shared" si="8"/>
        <v>3.8217425925925912E-2</v>
      </c>
    </row>
    <row r="130" spans="1:6" x14ac:dyDescent="0.25">
      <c r="A130" t="s">
        <v>33</v>
      </c>
      <c r="D130">
        <f t="shared" si="7"/>
        <v>4.2267599999999031E-2</v>
      </c>
      <c r="F130">
        <f t="shared" si="8"/>
        <v>3.8246461538461715E-2</v>
      </c>
    </row>
    <row r="131" spans="1:6" x14ac:dyDescent="0.25">
      <c r="A131" t="s">
        <v>34</v>
      </c>
      <c r="D131">
        <f t="shared" si="7"/>
        <v>3.2196277777779336E-2</v>
      </c>
      <c r="F131">
        <f t="shared" si="8"/>
        <v>3.8265308823529041E-2</v>
      </c>
    </row>
    <row r="132" spans="1:6" x14ac:dyDescent="0.25">
      <c r="A132" t="s">
        <v>35</v>
      </c>
      <c r="D132">
        <f t="shared" si="7"/>
        <v>2.7145062500001108E-2</v>
      </c>
      <c r="F132">
        <f t="shared" si="8"/>
        <v>3.8967322751322808E-2</v>
      </c>
    </row>
    <row r="133" spans="1:6" x14ac:dyDescent="0.25">
      <c r="A133" t="s">
        <v>36</v>
      </c>
      <c r="D133">
        <f t="shared" si="7"/>
        <v>1.6220153846152861E-2</v>
      </c>
      <c r="F133">
        <f t="shared" si="8"/>
        <v>3.734549101796434E-2</v>
      </c>
    </row>
    <row r="134" spans="1:6" x14ac:dyDescent="0.25">
      <c r="A134" t="s">
        <v>37</v>
      </c>
      <c r="D134">
        <f t="shared" si="7"/>
        <v>1.2991009999999989E-2</v>
      </c>
      <c r="F134">
        <f t="shared" si="8"/>
        <v>3.1973054794520422E-2</v>
      </c>
    </row>
    <row r="135" spans="1:6" x14ac:dyDescent="0.25">
      <c r="A135" t="s">
        <v>38</v>
      </c>
      <c r="D135">
        <f t="shared" si="7"/>
        <v>8.118272727272802E-3</v>
      </c>
      <c r="F135">
        <f t="shared" si="8"/>
        <v>2.7965455357142753E-2</v>
      </c>
    </row>
    <row r="136" spans="1:6" x14ac:dyDescent="0.25">
      <c r="A136" t="s">
        <v>39</v>
      </c>
      <c r="D136">
        <f t="shared" si="7"/>
        <v>1.8424000000002026E-2</v>
      </c>
      <c r="F136">
        <f t="shared" si="8"/>
        <v>2.3588772727272347E-2</v>
      </c>
    </row>
    <row r="137" spans="1:6" x14ac:dyDescent="0.25">
      <c r="A137" t="s">
        <v>40</v>
      </c>
      <c r="D137">
        <f t="shared" si="7"/>
        <v>1.2275000000001353E-2</v>
      </c>
      <c r="F137">
        <f t="shared" si="8"/>
        <v>2.0161776470588349E-2</v>
      </c>
    </row>
    <row r="138" spans="1:6" x14ac:dyDescent="0.25">
      <c r="A138" t="s">
        <v>41</v>
      </c>
      <c r="F138">
        <f t="shared" si="8"/>
        <v>1.604301612903173E-2</v>
      </c>
    </row>
    <row r="139" spans="1:6" x14ac:dyDescent="0.25">
      <c r="A139" t="s">
        <v>42</v>
      </c>
      <c r="F139">
        <f t="shared" si="8"/>
        <v>1.2582462962962797E-2</v>
      </c>
    </row>
    <row r="140" spans="1:6" x14ac:dyDescent="0.25">
      <c r="A140" t="s">
        <v>43</v>
      </c>
      <c r="F140">
        <f t="shared" si="8"/>
        <v>7.988083333333288E-3</v>
      </c>
    </row>
    <row r="141" spans="1:6" x14ac:dyDescent="0.25">
      <c r="A141" t="s">
        <v>44</v>
      </c>
      <c r="F141">
        <f t="shared" si="8"/>
        <v>5.1356046511626926E-3</v>
      </c>
    </row>
    <row r="142" spans="1:6" x14ac:dyDescent="0.25">
      <c r="A142" t="s">
        <v>45</v>
      </c>
      <c r="F142">
        <f t="shared" si="8"/>
        <v>4.9313611111111971E-3</v>
      </c>
    </row>
    <row r="143" spans="1:6" x14ac:dyDescent="0.25">
      <c r="A143" t="s">
        <v>46</v>
      </c>
      <c r="F143">
        <f t="shared" si="8"/>
        <v>3.2572258064517382E-3</v>
      </c>
    </row>
    <row r="144" spans="1:6" x14ac:dyDescent="0.25">
      <c r="A144" t="s">
        <v>47</v>
      </c>
      <c r="F144">
        <f t="shared" si="8"/>
        <v>2.9221111111111626E-3</v>
      </c>
    </row>
    <row r="145" spans="1:6" x14ac:dyDescent="0.25">
      <c r="A145" t="s">
        <v>48</v>
      </c>
      <c r="F145">
        <f t="shared" si="8"/>
        <v>2.5115555555555225E-3</v>
      </c>
    </row>
    <row r="147" spans="1:6" x14ac:dyDescent="0.25">
      <c r="A147" t="s">
        <v>67</v>
      </c>
      <c r="B147">
        <f>AVERAGE(B117:B127)</f>
        <v>3.7876699422147379E-2</v>
      </c>
      <c r="D147">
        <f>AVERAGE(D117:D137)</f>
        <v>3.5541915585543482E-2</v>
      </c>
      <c r="F147">
        <f>AVERAGE(F117:F145)</f>
        <v>2.4194884031628092E-2</v>
      </c>
    </row>
    <row r="148" spans="1:6" x14ac:dyDescent="0.25">
      <c r="A148" t="s">
        <v>68</v>
      </c>
      <c r="B148">
        <f>STDEV(B117:B127)/COUNT(B117:B127)^0.5</f>
        <v>6.7231944692594785E-3</v>
      </c>
      <c r="D148">
        <f>STDEV(D117:D137)/COUNT(D117:D137)^0.5</f>
        <v>3.4780238070678529E-3</v>
      </c>
      <c r="F148">
        <f>STDEV(F117:F145)/COUNT(F117:F145)^0.5</f>
        <v>2.6291785007930323E-3</v>
      </c>
    </row>
    <row r="150" spans="1:6" x14ac:dyDescent="0.25">
      <c r="A150" t="s">
        <v>71</v>
      </c>
      <c r="B150">
        <f>0.144*EXP(-0.002*B115)</f>
        <v>8.1435663172733333E-2</v>
      </c>
      <c r="D150">
        <f>0.144*EXP(-0.002*D115)</f>
        <v>6.241547862957661E-2</v>
      </c>
      <c r="F150">
        <f>0.144*EXP(-0.002*F115)</f>
        <v>5.1615050152175115E-2</v>
      </c>
    </row>
    <row r="172" spans="1:13" x14ac:dyDescent="0.25">
      <c r="A172" s="1" t="s">
        <v>51</v>
      </c>
    </row>
    <row r="174" spans="1:13" x14ac:dyDescent="0.25">
      <c r="A174" t="s">
        <v>27</v>
      </c>
      <c r="B174" s="10" t="s">
        <v>53</v>
      </c>
      <c r="C174" s="10"/>
      <c r="D174" s="10" t="s">
        <v>57</v>
      </c>
      <c r="E174" s="10"/>
      <c r="F174" s="10" t="s">
        <v>58</v>
      </c>
      <c r="G174" s="10"/>
      <c r="H174" s="10" t="s">
        <v>59</v>
      </c>
      <c r="I174" s="10"/>
      <c r="J174" s="6" t="s">
        <v>63</v>
      </c>
      <c r="K174" t="s">
        <v>64</v>
      </c>
      <c r="L174" t="s">
        <v>65</v>
      </c>
      <c r="M174" t="s">
        <v>69</v>
      </c>
    </row>
    <row r="175" spans="1:13" x14ac:dyDescent="0.25">
      <c r="B175" t="s">
        <v>60</v>
      </c>
      <c r="C175" t="s">
        <v>56</v>
      </c>
      <c r="D175" t="s">
        <v>60</v>
      </c>
      <c r="E175" t="s">
        <v>56</v>
      </c>
      <c r="F175" t="s">
        <v>60</v>
      </c>
      <c r="G175" t="s">
        <v>56</v>
      </c>
      <c r="H175" t="s">
        <v>60</v>
      </c>
      <c r="I175" t="s">
        <v>56</v>
      </c>
    </row>
    <row r="176" spans="1:13" x14ac:dyDescent="0.25">
      <c r="A176">
        <v>0</v>
      </c>
      <c r="B176" s="5">
        <v>1.5999999999999999E-5</v>
      </c>
      <c r="C176">
        <v>0</v>
      </c>
      <c r="D176" s="5">
        <f>B176</f>
        <v>1.5999999999999999E-5</v>
      </c>
      <c r="E176">
        <v>0</v>
      </c>
      <c r="F176">
        <v>0</v>
      </c>
      <c r="G176">
        <v>0</v>
      </c>
      <c r="H176">
        <v>0</v>
      </c>
      <c r="I176">
        <v>0</v>
      </c>
    </row>
    <row r="177" spans="1:14" x14ac:dyDescent="0.25">
      <c r="A177">
        <v>18</v>
      </c>
      <c r="B177">
        <f>AVERAGE('18 DAS'!E8:E12,'18 DAS'!E27,'18 DAS'!E43,'18 DAS'!E59,'18 DAS'!E75,'18 DAS'!E91)</f>
        <v>2.8149999999999998E-2</v>
      </c>
      <c r="C177">
        <f>STDEV('18 DAS'!E8:E12,'18 DAS'!E27,'18 DAS'!E43,'18 DAS'!E59,'18 DAS'!E75,'18 DAS'!E91)/COUNT('18 DAS'!E8:E12,'18 DAS'!E27,'18 DAS'!E43,'18 DAS'!E59,'18 DAS'!E75,'18 DAS'!E91)^0.5</f>
        <v>1.2299277304875381E-3</v>
      </c>
      <c r="D177">
        <f>AVERAGE('18 DAS'!G8:G12,'18 DAS'!G27,'18 DAS'!G43,'18 DAS'!G59,'18 DAS'!G75,'18 DAS'!G91)</f>
        <v>3.2900000000000039E-3</v>
      </c>
      <c r="E177">
        <f>STDEV('18 DAS'!G8:G12,'18 DAS'!G27,'18 DAS'!G43,'18 DAS'!G59,'18 DAS'!G75,'18 DAS'!G91)/COUNT('18 DAS'!G8:G12,'18 DAS'!G27,'18 DAS'!G43,'18 DAS'!G59,'18 DAS'!G75,'18 DAS'!G91)^0.5</f>
        <v>5.1735438101514644E-4</v>
      </c>
      <c r="F177">
        <f>AVERAGE('18 DAS'!I8:I12,'18 DAS'!I15,'18 DAS'!I31,'18 DAS'!I47,'18 DAS'!I63,'18 DAS'!I79)</f>
        <v>182.67967999999999</v>
      </c>
      <c r="G177">
        <f>STDEV('18 DAS'!I8:I12,'18 DAS'!I15,'18 DAS'!I31,'18 DAS'!I47,'18 DAS'!I63,'18 DAS'!I79)/COUNT('18 DAS'!I8:I12,'18 DAS'!I15,'18 DAS'!I31,'18 DAS'!I47,'18 DAS'!I63,'18 DAS'!I79)^0.5</f>
        <v>8.632891253376437</v>
      </c>
      <c r="H177">
        <f>AVERAGE('18 DAS'!I27,'18 DAS'!I43,'18 DAS'!I59,'18 DAS'!I75,'18 DAS'!I91)</f>
        <v>190.96019999999999</v>
      </c>
      <c r="I177">
        <f>STDEV('18 DAS'!I27,'18 DAS'!I43,'18 DAS'!I59,'18 DAS'!I75,'18 DAS'!I91)/COUNT('18 DAS'!I27,'18 DAS'!I43,'18 DAS'!I59,'18 DAS'!I75,'18 DAS'!I91)^0.5</f>
        <v>9.4105665459971153</v>
      </c>
      <c r="J177">
        <f>F177/H177</f>
        <v>0.9566374563914366</v>
      </c>
      <c r="K177">
        <f>L109/H177</f>
        <v>0.93451972463574995</v>
      </c>
      <c r="L177">
        <f>F177/L109</f>
        <v>1.0236674852040255</v>
      </c>
      <c r="M177">
        <f>1-D177/B177</f>
        <v>0.88312611012433373</v>
      </c>
    </row>
    <row r="178" spans="1:14" x14ac:dyDescent="0.25">
      <c r="A178">
        <v>25</v>
      </c>
      <c r="B178">
        <f>AVERAGE('25 DAS'!E8:E12,'25 DAS'!E37,'25 DAS'!E62,'25 DAS'!E87,'25 DAS'!E113,'25 DAS'!E139)</f>
        <v>0.16175999999999999</v>
      </c>
      <c r="C178">
        <f>STDEV('25 DAS'!E8:E12,'25 DAS'!E37,'25 DAS'!E62,'25 DAS'!E87,'25 DAS'!E113,'25 DAS'!E139)/COUNT('25 DAS'!E8:E12,'25 DAS'!E37,'25 DAS'!E62,'25 DAS'!E87,'25 DAS'!E113,'25 DAS'!E139)^0.5</f>
        <v>7.5959228829974483E-3</v>
      </c>
      <c r="D178">
        <f>AVERAGE('25 DAS'!G8:G12,'25 DAS'!G37,'25 DAS'!G62,'25 DAS'!G87,'25 DAS'!G113,'25 DAS'!G139)</f>
        <v>1.7429999999999963E-2</v>
      </c>
      <c r="E178">
        <f>STDEV('25 DAS'!G8:G12,'25 DAS'!G37,'25 DAS'!G62,'25 DAS'!G87,'25 DAS'!G113,'25 DAS'!G139)/COUNT('25 DAS'!G8:G12,'25 DAS'!G37,'25 DAS'!G62,'25 DAS'!G87,'25 DAS'!G113,'25 DAS'!G139)^0.5</f>
        <v>1.0036655042614693E-3</v>
      </c>
      <c r="F178">
        <f>AVERAGE('25 DAS'!I8:I12,'25 DAS'!I15,'25 DAS'!I40,'25 DAS'!I65,'25 DAS'!I91,'25 DAS'!I117)</f>
        <v>876.60599000000002</v>
      </c>
      <c r="G178">
        <f>STDEV('25 DAS'!I8:I12,'25 DAS'!I15,'25 DAS'!I40,'25 DAS'!I65,'25 DAS'!I91,'25 DAS'!I117)/COUNT('25 DAS'!I8:I12,'25 DAS'!I15,'25 DAS'!I40,'25 DAS'!I65,'25 DAS'!I91,'25 DAS'!I117)^0.5</f>
        <v>38.85579731357813</v>
      </c>
      <c r="H178">
        <f>AVERAGE('25 DAS'!I37,'25 DAS'!I62,'25 DAS'!I87,'25 DAS'!I113,'25 DAS'!I139)</f>
        <v>895.14814200000001</v>
      </c>
      <c r="I178">
        <f>STDEV('25 DAS'!I37,'25 DAS'!I62,'25 DAS'!I87,'25 DAS'!I113,'25 DAS'!I139)/COUNT('25 DAS'!I37,'25 DAS'!I62,'25 DAS'!I87,'25 DAS'!I113,'25 DAS'!I139)^0.5</f>
        <v>80.07718639331722</v>
      </c>
      <c r="J178">
        <f>F178/H178</f>
        <v>0.97928594036002592</v>
      </c>
      <c r="K178">
        <f>N109/H178</f>
        <v>0.91441495362943714</v>
      </c>
      <c r="L178">
        <f>F178/N109</f>
        <v>1.0709426136056799</v>
      </c>
      <c r="M178">
        <f>1-D178/B178</f>
        <v>0.89224777448071235</v>
      </c>
    </row>
    <row r="179" spans="1:14" x14ac:dyDescent="0.25">
      <c r="A179">
        <v>30</v>
      </c>
      <c r="B179">
        <f>AVERAGE('30 DAS'!E8:E12,'30 DAS'!E45,'30 DAS'!E78,'30 DAS'!E111,'30 DAS'!E145,'30 DAS'!E179)</f>
        <v>0.47750999999999993</v>
      </c>
      <c r="C179">
        <f>STDEV('30 DAS'!E8:E12,'30 DAS'!E45,'30 DAS'!E78,'30 DAS'!E111,'30 DAS'!E145,'30 DAS'!E179)/COUNT('30 DAS'!E8:E12,'30 DAS'!E45,'30 DAS'!E78,'30 DAS'!E111,'30 DAS'!E145,'30 DAS'!E179)^0.5</f>
        <v>1.929622559523559E-2</v>
      </c>
      <c r="D179">
        <f>AVERAGE('30 DAS'!G8:G12,'30 DAS'!G45,'30 DAS'!G78,'30 DAS'!G111,'30 DAS'!G145,'30 DAS'!G179)</f>
        <v>5.6219999999999971E-2</v>
      </c>
      <c r="E179">
        <f>STDEV('30 DAS'!G8:G12,'30 DAS'!G45,'30 DAS'!G78,'30 DAS'!G111,'30 DAS'!G145,'30 DAS'!G179)/COUNT('30 DAS'!G8:G12,'30 DAS'!G45,'30 DAS'!G78,'30 DAS'!G111,'30 DAS'!G145,'30 DAS'!G179)^0.5</f>
        <v>3.8611109512389995E-3</v>
      </c>
      <c r="F179">
        <f>AVERAGE('30 DAS'!I8:I12,'30 DAS'!I15,'30 DAS'!I48,'30 DAS'!I81,'30 DAS'!I115,'30 DAS'!I149)</f>
        <v>1951.05132</v>
      </c>
      <c r="G179">
        <f>STDEV('30 DAS'!I8:I12,'30 DAS'!I15,'30 DAS'!I48,'30 DAS'!I81,'30 DAS'!I115,'30 DAS'!I149)/COUNT('30 DAS'!I8:I12,'30 DAS'!I15,'30 DAS'!I48,'30 DAS'!I81,'30 DAS'!I115,'30 DAS'!I149)^0.5</f>
        <v>73.917737225344638</v>
      </c>
      <c r="H179">
        <f>AVERAGE('30 DAS'!I45,'30 DAS'!I78,'30 DAS'!I111,'30 DAS'!I145,'30 DAS'!I179)</f>
        <v>2141.6339999999996</v>
      </c>
      <c r="I179">
        <f>STDEV('30 DAS'!I45,'30 DAS'!I78,'30 DAS'!I111,'30 DAS'!I145,'30 DAS'!I179)/COUNT('30 DAS'!I45,'30 DAS'!I78,'30 DAS'!I111,'30 DAS'!I145,'30 DAS'!I179)^0.5</f>
        <v>121.3635961135807</v>
      </c>
      <c r="J179">
        <f>F179/H179</f>
        <v>0.91101062086238849</v>
      </c>
      <c r="K179">
        <f>P109/H179</f>
        <v>0.82294290216326327</v>
      </c>
      <c r="L179">
        <f>F179/P109</f>
        <v>1.1070155881624621</v>
      </c>
      <c r="M179">
        <f>1-D179/B179</f>
        <v>0.88226424577495766</v>
      </c>
      <c r="N179" t="s">
        <v>70</v>
      </c>
    </row>
    <row r="180" spans="1:14" x14ac:dyDescent="0.25">
      <c r="M180" s="8">
        <f>AVERAGE(M177:M179)</f>
        <v>0.88587937679333473</v>
      </c>
      <c r="N180" s="8">
        <f>AVERAGE('18 DAS'!H13,'25 DAS'!H13,'30 DAS'!H13)</f>
        <v>90.961210365660463</v>
      </c>
    </row>
  </sheetData>
  <mergeCells count="40">
    <mergeCell ref="B115:C115"/>
    <mergeCell ref="D115:E115"/>
    <mergeCell ref="B174:C174"/>
    <mergeCell ref="D174:E174"/>
    <mergeCell ref="F174:G174"/>
    <mergeCell ref="H174:I174"/>
    <mergeCell ref="F115:G115"/>
    <mergeCell ref="H4:I4"/>
    <mergeCell ref="B77:C77"/>
    <mergeCell ref="D77:E77"/>
    <mergeCell ref="F77:G77"/>
    <mergeCell ref="H77:I77"/>
    <mergeCell ref="B41:C41"/>
    <mergeCell ref="D41:E41"/>
    <mergeCell ref="F41:G41"/>
    <mergeCell ref="H41:I41"/>
    <mergeCell ref="H3:I3"/>
    <mergeCell ref="K77:L77"/>
    <mergeCell ref="M77:N77"/>
    <mergeCell ref="B40:C40"/>
    <mergeCell ref="D40:E40"/>
    <mergeCell ref="F40:G40"/>
    <mergeCell ref="H40:I40"/>
    <mergeCell ref="B4:C4"/>
    <mergeCell ref="D4:E4"/>
    <mergeCell ref="F4:G4"/>
    <mergeCell ref="B3:C3"/>
    <mergeCell ref="D3:E3"/>
    <mergeCell ref="F3:G3"/>
    <mergeCell ref="B78:C78"/>
    <mergeCell ref="D78:E78"/>
    <mergeCell ref="F78:G78"/>
    <mergeCell ref="O77:P77"/>
    <mergeCell ref="K78:L78"/>
    <mergeCell ref="M78:N78"/>
    <mergeCell ref="O78:P78"/>
    <mergeCell ref="H78:I78"/>
    <mergeCell ref="B114:C114"/>
    <mergeCell ref="D114:E114"/>
    <mergeCell ref="F114:G114"/>
  </mergeCells>
  <phoneticPr fontId="3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4"/>
  <sheetViews>
    <sheetView topLeftCell="A46" workbookViewId="0">
      <selection activeCell="H14" sqref="H14"/>
    </sheetView>
  </sheetViews>
  <sheetFormatPr defaultRowHeight="13.2" x14ac:dyDescent="0.25"/>
  <cols>
    <col min="2" max="2" width="10.88671875" customWidth="1"/>
    <col min="9" max="9" width="9.109375" style="1" customWidth="1"/>
  </cols>
  <sheetData>
    <row r="1" spans="1:12" x14ac:dyDescent="0.25">
      <c r="A1" s="2" t="s">
        <v>28</v>
      </c>
      <c r="B1" s="3">
        <v>41075</v>
      </c>
      <c r="C1" s="2"/>
      <c r="D1" s="2"/>
      <c r="E1" s="1"/>
      <c r="F1" s="2"/>
      <c r="G1" s="1"/>
    </row>
    <row r="2" spans="1:12" x14ac:dyDescent="0.25">
      <c r="A2" s="2" t="s">
        <v>27</v>
      </c>
      <c r="B2" s="2">
        <v>18</v>
      </c>
      <c r="C2" s="2"/>
      <c r="D2" s="2"/>
      <c r="E2" s="1"/>
      <c r="F2" s="2"/>
      <c r="G2" s="1"/>
    </row>
    <row r="3" spans="1:12" x14ac:dyDescent="0.25">
      <c r="A3" s="2"/>
      <c r="B3" s="2"/>
      <c r="C3" s="2"/>
      <c r="D3" s="2"/>
      <c r="E3" s="1"/>
      <c r="F3" s="2"/>
      <c r="G3" s="1"/>
    </row>
    <row r="4" spans="1:12" x14ac:dyDescent="0.25">
      <c r="A4" s="2" t="s">
        <v>26</v>
      </c>
      <c r="B4" s="2" t="s">
        <v>25</v>
      </c>
      <c r="C4" s="2"/>
      <c r="D4" s="2"/>
      <c r="E4" s="1"/>
      <c r="F4" s="2"/>
      <c r="G4" s="1"/>
    </row>
    <row r="5" spans="1:12" x14ac:dyDescent="0.25">
      <c r="A5" s="2"/>
      <c r="B5" s="2"/>
      <c r="C5" s="2"/>
      <c r="D5" s="2"/>
      <c r="E5" s="1"/>
      <c r="F5" s="2"/>
      <c r="G5" s="1"/>
    </row>
    <row r="6" spans="1:12" x14ac:dyDescent="0.25">
      <c r="A6" s="2"/>
      <c r="B6" s="2"/>
      <c r="C6" s="2"/>
      <c r="D6" s="9" t="s">
        <v>15</v>
      </c>
      <c r="E6" s="9"/>
      <c r="F6" s="9" t="s">
        <v>14</v>
      </c>
      <c r="G6" s="9"/>
      <c r="I6" s="1" t="s">
        <v>52</v>
      </c>
    </row>
    <row r="7" spans="1:12" x14ac:dyDescent="0.25">
      <c r="A7" s="2"/>
      <c r="B7" s="2" t="s">
        <v>12</v>
      </c>
      <c r="C7" s="2"/>
      <c r="D7" s="2" t="s">
        <v>11</v>
      </c>
      <c r="E7" s="1" t="s">
        <v>15</v>
      </c>
      <c r="F7" s="2" t="s">
        <v>10</v>
      </c>
      <c r="G7" s="1" t="s">
        <v>14</v>
      </c>
      <c r="H7" s="2" t="s">
        <v>49</v>
      </c>
    </row>
    <row r="8" spans="1:12" x14ac:dyDescent="0.25">
      <c r="A8" s="2" t="s">
        <v>24</v>
      </c>
      <c r="B8" s="2">
        <v>0.57840000000000003</v>
      </c>
      <c r="C8" s="2"/>
      <c r="D8" s="2">
        <v>0.60829999999999995</v>
      </c>
      <c r="E8" s="4">
        <f>D8-B8</f>
        <v>2.9899999999999927E-2</v>
      </c>
      <c r="F8" s="2">
        <v>0.58089999999999997</v>
      </c>
      <c r="G8" s="4">
        <f>F8-B8</f>
        <v>2.4999999999999467E-3</v>
      </c>
      <c r="H8">
        <f>100-G8/E8*100</f>
        <v>91.638795986622227</v>
      </c>
      <c r="I8" s="1">
        <v>204.29040000000001</v>
      </c>
    </row>
    <row r="9" spans="1:12" x14ac:dyDescent="0.25">
      <c r="A9" s="2" t="s">
        <v>23</v>
      </c>
      <c r="B9" s="2">
        <v>0.67149999999999999</v>
      </c>
      <c r="C9" s="2"/>
      <c r="D9" s="2">
        <v>0.69440000000000002</v>
      </c>
      <c r="E9" s="4">
        <f>D9-B9</f>
        <v>2.2900000000000031E-2</v>
      </c>
      <c r="F9" s="2">
        <v>0.67349999999999999</v>
      </c>
      <c r="G9" s="4">
        <f>F9-B9</f>
        <v>2.0000000000000018E-3</v>
      </c>
      <c r="H9">
        <f t="shared" ref="H9:H72" si="0">100-G9/E9*100</f>
        <v>91.266375545851531</v>
      </c>
      <c r="I9" s="1">
        <v>146.25960000000001</v>
      </c>
    </row>
    <row r="10" spans="1:12" x14ac:dyDescent="0.25">
      <c r="A10" s="2" t="s">
        <v>22</v>
      </c>
      <c r="B10" s="2">
        <v>0.627</v>
      </c>
      <c r="C10" s="2"/>
      <c r="D10" s="2">
        <v>0.64939999999999998</v>
      </c>
      <c r="E10" s="4">
        <f>D10-B10</f>
        <v>2.2399999999999975E-2</v>
      </c>
      <c r="F10" s="2">
        <v>0.62890000000000001</v>
      </c>
      <c r="G10" s="4">
        <f>F10-B10</f>
        <v>1.9000000000000128E-3</v>
      </c>
      <c r="H10">
        <f t="shared" si="0"/>
        <v>91.517857142857082</v>
      </c>
      <c r="I10" s="1">
        <v>167.91990000000001</v>
      </c>
    </row>
    <row r="11" spans="1:12" x14ac:dyDescent="0.25">
      <c r="A11" s="2" t="s">
        <v>21</v>
      </c>
      <c r="B11" s="2">
        <v>0.52059999999999995</v>
      </c>
      <c r="C11" s="2"/>
      <c r="D11" s="2">
        <v>0.55179999999999996</v>
      </c>
      <c r="E11" s="4">
        <f>D11-B11</f>
        <v>3.1200000000000006E-2</v>
      </c>
      <c r="F11" s="2">
        <v>0.52339999999999998</v>
      </c>
      <c r="G11" s="4">
        <f>F11-B11</f>
        <v>2.8000000000000247E-3</v>
      </c>
      <c r="H11">
        <f t="shared" si="0"/>
        <v>91.025641025640951</v>
      </c>
      <c r="I11" s="1">
        <v>198.55940000000001</v>
      </c>
    </row>
    <row r="12" spans="1:12" x14ac:dyDescent="0.25">
      <c r="A12" s="2" t="s">
        <v>20</v>
      </c>
      <c r="B12" s="2">
        <v>0.64959999999999996</v>
      </c>
      <c r="C12" s="2"/>
      <c r="D12" s="2">
        <v>0.68240000000000001</v>
      </c>
      <c r="E12" s="4">
        <f>D12-B12</f>
        <v>3.2800000000000051E-2</v>
      </c>
      <c r="F12" s="2">
        <v>0.65229999999999999</v>
      </c>
      <c r="G12" s="4">
        <f>F12-B12</f>
        <v>2.7000000000000357E-3</v>
      </c>
      <c r="H12">
        <f t="shared" si="0"/>
        <v>91.768292682926727</v>
      </c>
      <c r="I12" s="1">
        <v>219.40219999999999</v>
      </c>
    </row>
    <row r="13" spans="1:12" x14ac:dyDescent="0.25">
      <c r="A13" s="2"/>
      <c r="B13" s="2"/>
      <c r="C13" s="2"/>
      <c r="D13" s="2"/>
      <c r="E13" s="1"/>
      <c r="F13" s="2"/>
      <c r="G13" s="1"/>
      <c r="H13" s="8">
        <f>AVERAGE(H8:H12)</f>
        <v>91.443392476779692</v>
      </c>
    </row>
    <row r="14" spans="1:12" x14ac:dyDescent="0.25">
      <c r="A14" s="2"/>
      <c r="B14" s="2"/>
      <c r="C14" s="2"/>
      <c r="D14" s="9" t="s">
        <v>15</v>
      </c>
      <c r="E14" s="9"/>
      <c r="F14" s="9" t="s">
        <v>14</v>
      </c>
      <c r="G14" s="9"/>
      <c r="I14" s="1" t="s">
        <v>52</v>
      </c>
    </row>
    <row r="15" spans="1:12" x14ac:dyDescent="0.25">
      <c r="A15" s="2" t="s">
        <v>19</v>
      </c>
      <c r="B15" s="2" t="s">
        <v>12</v>
      </c>
      <c r="C15" s="2"/>
      <c r="D15" s="2" t="s">
        <v>11</v>
      </c>
      <c r="E15" s="1" t="s">
        <v>15</v>
      </c>
      <c r="F15" s="2" t="s">
        <v>10</v>
      </c>
      <c r="G15" s="1" t="s">
        <v>14</v>
      </c>
      <c r="H15" s="2" t="s">
        <v>49</v>
      </c>
      <c r="I15" s="4">
        <v>158.3004</v>
      </c>
      <c r="J15" t="s">
        <v>51</v>
      </c>
    </row>
    <row r="16" spans="1:12" x14ac:dyDescent="0.25">
      <c r="A16" s="2" t="s">
        <v>9</v>
      </c>
      <c r="B16" s="2">
        <v>0.21759999999999999</v>
      </c>
      <c r="C16" s="2"/>
      <c r="D16" s="2">
        <v>0.21890000000000001</v>
      </c>
      <c r="E16" s="1">
        <f>D16-B16</f>
        <v>1.3000000000000234E-3</v>
      </c>
      <c r="F16" s="2">
        <v>0.21779999999999999</v>
      </c>
      <c r="G16" s="1">
        <f>F16-B16</f>
        <v>2.0000000000000573E-4</v>
      </c>
      <c r="H16">
        <f t="shared" si="0"/>
        <v>84.615384615384457</v>
      </c>
      <c r="I16" s="1">
        <v>7.4382999999999999</v>
      </c>
      <c r="K16">
        <v>10</v>
      </c>
      <c r="L16">
        <f>I16*COS(K16/180*3.142)</f>
        <v>7.3252662769179224</v>
      </c>
    </row>
    <row r="17" spans="1:12" x14ac:dyDescent="0.25">
      <c r="A17" s="2" t="s">
        <v>8</v>
      </c>
      <c r="B17" s="2">
        <v>0.2009</v>
      </c>
      <c r="C17" s="2"/>
      <c r="D17" s="2">
        <v>0.2021</v>
      </c>
      <c r="E17" s="1">
        <f t="shared" ref="E17:E25" si="1">D17-B17</f>
        <v>1.2000000000000066E-3</v>
      </c>
      <c r="F17" s="2">
        <v>0.20119999999999999</v>
      </c>
      <c r="G17" s="1">
        <f t="shared" ref="G17:G25" si="2">F17-B17</f>
        <v>2.9999999999999472E-4</v>
      </c>
      <c r="H17">
        <f t="shared" si="0"/>
        <v>75.000000000000568</v>
      </c>
      <c r="I17" s="1">
        <v>7.8369</v>
      </c>
      <c r="K17">
        <v>10</v>
      </c>
      <c r="L17">
        <f t="shared" ref="L17:L26" si="3">I17*COS(K17/180*3.142)</f>
        <v>7.7178090807816391</v>
      </c>
    </row>
    <row r="18" spans="1:12" x14ac:dyDescent="0.25">
      <c r="A18" s="2" t="s">
        <v>7</v>
      </c>
      <c r="B18" s="2">
        <v>0.31380000000000002</v>
      </c>
      <c r="C18" s="2"/>
      <c r="D18" s="2">
        <v>0.318</v>
      </c>
      <c r="E18" s="1">
        <f>D18-B18</f>
        <v>4.1999999999999815E-3</v>
      </c>
      <c r="F18" s="2">
        <v>0.31409999999999999</v>
      </c>
      <c r="G18" s="1">
        <f t="shared" si="2"/>
        <v>2.9999999999996696E-4</v>
      </c>
      <c r="H18">
        <f t="shared" si="0"/>
        <v>92.857142857143614</v>
      </c>
      <c r="I18" s="1">
        <v>27.4605</v>
      </c>
      <c r="K18">
        <v>10</v>
      </c>
      <c r="L18">
        <f t="shared" si="3"/>
        <v>27.043205382588038</v>
      </c>
    </row>
    <row r="19" spans="1:12" x14ac:dyDescent="0.25">
      <c r="A19" s="2" t="s">
        <v>6</v>
      </c>
      <c r="B19" s="2">
        <v>0.2412</v>
      </c>
      <c r="C19" s="2"/>
      <c r="D19" s="2">
        <v>0.24490000000000001</v>
      </c>
      <c r="E19" s="1">
        <f t="shared" si="1"/>
        <v>3.7000000000000088E-3</v>
      </c>
      <c r="F19" s="2">
        <v>0.2414</v>
      </c>
      <c r="G19" s="1">
        <f t="shared" si="2"/>
        <v>2.0000000000000573E-4</v>
      </c>
      <c r="H19">
        <f t="shared" si="0"/>
        <v>94.594594594594454</v>
      </c>
      <c r="I19" s="1">
        <v>23.9969</v>
      </c>
      <c r="K19">
        <v>10</v>
      </c>
      <c r="L19">
        <f t="shared" si="3"/>
        <v>23.632238861106934</v>
      </c>
    </row>
    <row r="20" spans="1:12" x14ac:dyDescent="0.25">
      <c r="A20" s="2" t="s">
        <v>5</v>
      </c>
      <c r="B20" s="2">
        <v>0.22689999999999999</v>
      </c>
      <c r="C20" s="2"/>
      <c r="D20" s="2">
        <v>0.23250000000000001</v>
      </c>
      <c r="E20" s="1">
        <f t="shared" si="1"/>
        <v>5.6000000000000216E-3</v>
      </c>
      <c r="F20" s="2">
        <v>0.2276</v>
      </c>
      <c r="G20" s="1">
        <f>F20-B20</f>
        <v>7.0000000000000617E-4</v>
      </c>
      <c r="H20">
        <f t="shared" si="0"/>
        <v>87.499999999999943</v>
      </c>
      <c r="I20" s="1">
        <v>38.536099999999998</v>
      </c>
      <c r="K20">
        <v>10</v>
      </c>
      <c r="L20">
        <f t="shared" si="3"/>
        <v>37.950498605049106</v>
      </c>
    </row>
    <row r="21" spans="1:12" x14ac:dyDescent="0.25">
      <c r="A21" s="2" t="s">
        <v>4</v>
      </c>
      <c r="B21" s="2">
        <v>0.19900000000000001</v>
      </c>
      <c r="C21" s="2"/>
      <c r="D21" s="2">
        <v>0.20399999999999999</v>
      </c>
      <c r="E21" s="1">
        <f t="shared" si="1"/>
        <v>4.9999999999999767E-3</v>
      </c>
      <c r="F21" s="2">
        <v>0.1996</v>
      </c>
      <c r="G21" s="1">
        <f t="shared" si="2"/>
        <v>5.9999999999998943E-4</v>
      </c>
      <c r="H21">
        <f t="shared" si="0"/>
        <v>88.000000000000156</v>
      </c>
      <c r="I21" s="1">
        <v>36.985100000000003</v>
      </c>
      <c r="K21">
        <v>20</v>
      </c>
      <c r="L21">
        <f t="shared" si="3"/>
        <v>34.754052981298535</v>
      </c>
    </row>
    <row r="22" spans="1:12" x14ac:dyDescent="0.25">
      <c r="A22" s="2" t="s">
        <v>3</v>
      </c>
      <c r="B22" s="2">
        <v>0.22509999999999999</v>
      </c>
      <c r="C22" s="2"/>
      <c r="D22" s="2">
        <v>0.2276</v>
      </c>
      <c r="E22" s="1">
        <f t="shared" si="1"/>
        <v>2.5000000000000022E-3</v>
      </c>
      <c r="F22" s="2">
        <v>0.22559999999999999</v>
      </c>
      <c r="G22" s="1">
        <f t="shared" si="2"/>
        <v>5.0000000000000044E-4</v>
      </c>
      <c r="H22">
        <f t="shared" si="0"/>
        <v>80</v>
      </c>
      <c r="I22" s="1">
        <v>23.029299999999999</v>
      </c>
      <c r="K22">
        <v>30</v>
      </c>
      <c r="L22">
        <f t="shared" si="3"/>
        <v>19.943177043520375</v>
      </c>
    </row>
    <row r="23" spans="1:12" x14ac:dyDescent="0.25">
      <c r="A23" s="2" t="s">
        <v>2</v>
      </c>
      <c r="B23" s="2">
        <v>0.23699999999999999</v>
      </c>
      <c r="C23" s="2"/>
      <c r="D23" s="2">
        <v>0.23810000000000001</v>
      </c>
      <c r="E23" s="1">
        <f t="shared" si="1"/>
        <v>1.1000000000000176E-3</v>
      </c>
      <c r="F23" s="2">
        <v>0.23719999999999999</v>
      </c>
      <c r="G23" s="1">
        <f t="shared" si="2"/>
        <v>2.0000000000000573E-4</v>
      </c>
      <c r="H23">
        <f t="shared" si="0"/>
        <v>81.818181818181586</v>
      </c>
      <c r="I23" s="1">
        <v>9.4426000000000005</v>
      </c>
      <c r="K23">
        <v>40</v>
      </c>
      <c r="L23">
        <f t="shared" si="3"/>
        <v>7.2329018013636741</v>
      </c>
    </row>
    <row r="24" spans="1:12" x14ac:dyDescent="0.25">
      <c r="A24" s="2" t="s">
        <v>1</v>
      </c>
      <c r="B24" s="2">
        <v>0.30170000000000002</v>
      </c>
      <c r="C24" s="2"/>
      <c r="D24" s="2">
        <v>0.30199999999999999</v>
      </c>
      <c r="E24" s="1">
        <f t="shared" si="1"/>
        <v>2.9999999999996696E-4</v>
      </c>
      <c r="F24" s="2">
        <v>0.30180000000000001</v>
      </c>
      <c r="G24" s="1">
        <f t="shared" si="2"/>
        <v>9.9999999999988987E-5</v>
      </c>
      <c r="H24">
        <f t="shared" si="0"/>
        <v>66.666666666666671</v>
      </c>
      <c r="I24" s="1">
        <v>3.16</v>
      </c>
      <c r="K24">
        <v>50</v>
      </c>
      <c r="L24">
        <f t="shared" si="3"/>
        <v>2.0309349270417894</v>
      </c>
    </row>
    <row r="25" spans="1:12" x14ac:dyDescent="0.25">
      <c r="A25" s="2" t="s">
        <v>0</v>
      </c>
      <c r="B25" s="2">
        <v>0.20469999999999999</v>
      </c>
      <c r="C25" s="2"/>
      <c r="D25" s="2">
        <v>0.20519999999999999</v>
      </c>
      <c r="E25" s="1">
        <f t="shared" si="1"/>
        <v>5.0000000000000044E-4</v>
      </c>
      <c r="F25" s="2">
        <v>0.20469999999999999</v>
      </c>
      <c r="G25" s="1">
        <f t="shared" si="2"/>
        <v>0</v>
      </c>
      <c r="H25">
        <f t="shared" si="0"/>
        <v>100</v>
      </c>
      <c r="I25" s="1">
        <v>1.6509</v>
      </c>
      <c r="K25">
        <v>60</v>
      </c>
      <c r="L25">
        <f t="shared" si="3"/>
        <v>0.82525586177291266</v>
      </c>
    </row>
    <row r="26" spans="1:12" x14ac:dyDescent="0.25">
      <c r="A26" s="2" t="s">
        <v>29</v>
      </c>
      <c r="B26" s="2">
        <v>0.36780000000000002</v>
      </c>
      <c r="C26" s="2"/>
      <c r="D26" s="2">
        <v>0.36780000000000002</v>
      </c>
      <c r="E26" s="1">
        <f>D26-B26</f>
        <v>0</v>
      </c>
      <c r="F26" s="2">
        <v>0.36780000000000002</v>
      </c>
      <c r="G26" s="1">
        <f>F26-B26</f>
        <v>0</v>
      </c>
      <c r="H26" t="e">
        <f t="shared" si="0"/>
        <v>#DIV/0!</v>
      </c>
      <c r="I26" s="1">
        <v>1.0545</v>
      </c>
      <c r="K26">
        <v>70</v>
      </c>
      <c r="L26">
        <f t="shared" si="3"/>
        <v>0.36050326474344113</v>
      </c>
    </row>
    <row r="27" spans="1:12" x14ac:dyDescent="0.25">
      <c r="A27" s="1" t="s">
        <v>30</v>
      </c>
      <c r="B27" s="2"/>
      <c r="C27" s="2"/>
      <c r="D27" s="2"/>
      <c r="E27" s="4">
        <f>SUM(E16:E26)</f>
        <v>2.5400000000000006E-2</v>
      </c>
      <c r="F27" s="2"/>
      <c r="G27" s="4">
        <f>SUM(G16:G26)</f>
        <v>3.0999999999999639E-3</v>
      </c>
      <c r="H27">
        <f t="shared" si="0"/>
        <v>87.795275590551327</v>
      </c>
      <c r="I27" s="4">
        <f>SUM(I16:I26)</f>
        <v>180.59110000000001</v>
      </c>
      <c r="L27" s="7">
        <f>SUM(L16:L26)</f>
        <v>168.81584408618437</v>
      </c>
    </row>
    <row r="28" spans="1:12" x14ac:dyDescent="0.25">
      <c r="A28" s="2"/>
      <c r="B28" s="2"/>
      <c r="C28" s="2"/>
      <c r="D28" s="2"/>
      <c r="E28" s="1"/>
      <c r="F28" s="2"/>
      <c r="G28" s="1"/>
      <c r="L28" s="7">
        <f>I15/L27</f>
        <v>0.9377105618071252</v>
      </c>
    </row>
    <row r="29" spans="1:12" x14ac:dyDescent="0.25">
      <c r="A29" s="2"/>
      <c r="B29" s="2"/>
      <c r="C29" s="2"/>
      <c r="D29" s="2"/>
      <c r="E29" s="1"/>
      <c r="F29" s="2"/>
      <c r="G29" s="1"/>
    </row>
    <row r="30" spans="1:12" x14ac:dyDescent="0.25">
      <c r="A30" s="2"/>
      <c r="B30" s="2"/>
      <c r="C30" s="2"/>
      <c r="D30" s="9" t="s">
        <v>15</v>
      </c>
      <c r="E30" s="9"/>
      <c r="F30" s="9" t="s">
        <v>14</v>
      </c>
      <c r="G30" s="9"/>
      <c r="I30" s="1" t="s">
        <v>52</v>
      </c>
    </row>
    <row r="31" spans="1:12" x14ac:dyDescent="0.25">
      <c r="A31" s="2" t="s">
        <v>18</v>
      </c>
      <c r="B31" s="2" t="s">
        <v>12</v>
      </c>
      <c r="C31" s="2"/>
      <c r="D31" s="2" t="s">
        <v>11</v>
      </c>
      <c r="E31" s="1" t="s">
        <v>15</v>
      </c>
      <c r="F31" s="2" t="s">
        <v>10</v>
      </c>
      <c r="G31" s="1" t="s">
        <v>14</v>
      </c>
      <c r="H31" s="2" t="s">
        <v>49</v>
      </c>
      <c r="I31" s="4">
        <v>195.6687</v>
      </c>
      <c r="J31" t="s">
        <v>51</v>
      </c>
    </row>
    <row r="32" spans="1:12" x14ac:dyDescent="0.25">
      <c r="A32" s="2" t="s">
        <v>9</v>
      </c>
      <c r="B32" s="2">
        <v>0.20399999999999999</v>
      </c>
      <c r="C32" s="2"/>
      <c r="D32" s="2">
        <v>0.2054</v>
      </c>
      <c r="E32" s="1">
        <f>D32-B32</f>
        <v>1.4000000000000123E-3</v>
      </c>
      <c r="F32" s="2">
        <v>0.20419999999999999</v>
      </c>
      <c r="G32" s="1">
        <f>F32-B32</f>
        <v>2.0000000000000573E-4</v>
      </c>
      <c r="H32">
        <f t="shared" si="0"/>
        <v>85.714285714285438</v>
      </c>
      <c r="I32" s="1">
        <v>9.6317000000000004</v>
      </c>
      <c r="K32">
        <v>10</v>
      </c>
      <c r="L32">
        <f>I32*COS(K32/180*3.142)</f>
        <v>9.4853349823737094</v>
      </c>
    </row>
    <row r="33" spans="1:12" x14ac:dyDescent="0.25">
      <c r="A33" s="2" t="s">
        <v>8</v>
      </c>
      <c r="B33" s="2">
        <v>0.2069</v>
      </c>
      <c r="C33" s="2"/>
      <c r="D33" s="2">
        <v>0.20849999999999999</v>
      </c>
      <c r="E33" s="1">
        <f>D33-B33</f>
        <v>1.5999999999999903E-3</v>
      </c>
      <c r="F33" s="2">
        <v>0.20730000000000001</v>
      </c>
      <c r="G33" s="1">
        <f t="shared" ref="G33:G41" si="4">F33-B33</f>
        <v>4.0000000000001146E-4</v>
      </c>
      <c r="H33">
        <f t="shared" si="0"/>
        <v>74.999999999999133</v>
      </c>
      <c r="I33" s="1">
        <v>9.3611000000000004</v>
      </c>
      <c r="K33">
        <v>10</v>
      </c>
      <c r="L33">
        <f t="shared" ref="L33:L42" si="5">I33*COS(K33/180*3.142)</f>
        <v>9.2188470678591035</v>
      </c>
    </row>
    <row r="34" spans="1:12" x14ac:dyDescent="0.25">
      <c r="A34" s="2" t="s">
        <v>7</v>
      </c>
      <c r="B34" s="2">
        <v>0.19350000000000001</v>
      </c>
      <c r="C34" s="2"/>
      <c r="D34" s="2">
        <v>0.1976</v>
      </c>
      <c r="E34" s="1">
        <f t="shared" ref="E34:E41" si="6">D34-B34</f>
        <v>4.0999999999999925E-3</v>
      </c>
      <c r="F34" s="2">
        <v>0.1938</v>
      </c>
      <c r="G34" s="1">
        <f>F34-B34</f>
        <v>2.9999999999999472E-4</v>
      </c>
      <c r="H34">
        <f t="shared" si="0"/>
        <v>92.682926829268411</v>
      </c>
      <c r="I34" s="1">
        <v>27.735800000000001</v>
      </c>
      <c r="K34">
        <v>10</v>
      </c>
      <c r="L34">
        <f t="shared" si="5"/>
        <v>27.314321875070934</v>
      </c>
    </row>
    <row r="35" spans="1:12" x14ac:dyDescent="0.25">
      <c r="A35" s="2" t="s">
        <v>6</v>
      </c>
      <c r="B35" s="2">
        <v>0.21</v>
      </c>
      <c r="C35" s="2"/>
      <c r="D35" s="2">
        <v>0.21460000000000001</v>
      </c>
      <c r="E35" s="1">
        <f t="shared" si="6"/>
        <v>4.6000000000000207E-3</v>
      </c>
      <c r="F35" s="2">
        <v>0.21049999999999999</v>
      </c>
      <c r="G35" s="1">
        <f t="shared" si="4"/>
        <v>5.0000000000000044E-4</v>
      </c>
      <c r="H35">
        <f t="shared" si="0"/>
        <v>89.130434782608731</v>
      </c>
      <c r="I35" s="1">
        <v>30.547899999999998</v>
      </c>
      <c r="K35">
        <v>10</v>
      </c>
      <c r="L35">
        <f t="shared" si="5"/>
        <v>30.083688705841524</v>
      </c>
    </row>
    <row r="36" spans="1:12" x14ac:dyDescent="0.25">
      <c r="A36" s="2" t="s">
        <v>5</v>
      </c>
      <c r="B36" s="2">
        <v>0.2097</v>
      </c>
      <c r="C36" s="2"/>
      <c r="D36" s="2">
        <v>0.2162</v>
      </c>
      <c r="E36" s="1">
        <f t="shared" si="6"/>
        <v>6.5000000000000058E-3</v>
      </c>
      <c r="F36" s="2">
        <v>0.21029999999999999</v>
      </c>
      <c r="G36" s="1">
        <f t="shared" si="4"/>
        <v>5.9999999999998943E-4</v>
      </c>
      <c r="H36">
        <f t="shared" si="0"/>
        <v>90.769230769230944</v>
      </c>
      <c r="I36" s="1">
        <v>46.480800000000002</v>
      </c>
      <c r="K36">
        <v>10</v>
      </c>
      <c r="L36">
        <f t="shared" si="5"/>
        <v>45.774469537954452</v>
      </c>
    </row>
    <row r="37" spans="1:12" x14ac:dyDescent="0.25">
      <c r="A37" s="2" t="s">
        <v>4</v>
      </c>
      <c r="B37" s="2">
        <v>0.14829999999999999</v>
      </c>
      <c r="C37" s="2"/>
      <c r="D37" s="2">
        <v>0.1545</v>
      </c>
      <c r="E37" s="1">
        <f t="shared" si="6"/>
        <v>6.2000000000000111E-3</v>
      </c>
      <c r="F37" s="2">
        <v>0.14879999999999999</v>
      </c>
      <c r="G37" s="1">
        <f t="shared" si="4"/>
        <v>5.0000000000000044E-4</v>
      </c>
      <c r="H37">
        <f t="shared" si="0"/>
        <v>91.935483870967744</v>
      </c>
      <c r="I37" s="1">
        <v>45.082099999999997</v>
      </c>
      <c r="K37">
        <v>20</v>
      </c>
      <c r="L37">
        <f t="shared" si="5"/>
        <v>42.362618781839139</v>
      </c>
    </row>
    <row r="38" spans="1:12" x14ac:dyDescent="0.25">
      <c r="A38" s="2" t="s">
        <v>3</v>
      </c>
      <c r="B38" s="2">
        <v>0.13769999999999999</v>
      </c>
      <c r="C38" s="2"/>
      <c r="D38" s="2">
        <v>0.14069999999999999</v>
      </c>
      <c r="E38" s="1">
        <f t="shared" si="6"/>
        <v>3.0000000000000027E-3</v>
      </c>
      <c r="F38" s="2">
        <v>0.1381</v>
      </c>
      <c r="G38" s="1">
        <f t="shared" si="4"/>
        <v>4.0000000000001146E-4</v>
      </c>
      <c r="H38">
        <f t="shared" si="0"/>
        <v>86.666666666666302</v>
      </c>
      <c r="I38" s="1">
        <v>21.944600000000001</v>
      </c>
      <c r="K38">
        <v>30</v>
      </c>
      <c r="L38">
        <f t="shared" si="5"/>
        <v>19.003836110921185</v>
      </c>
    </row>
    <row r="39" spans="1:12" x14ac:dyDescent="0.25">
      <c r="A39" s="2" t="s">
        <v>2</v>
      </c>
      <c r="B39" s="2">
        <v>0.1988</v>
      </c>
      <c r="C39" s="2"/>
      <c r="D39" s="2">
        <v>0.20030000000000001</v>
      </c>
      <c r="E39" s="1">
        <f t="shared" si="6"/>
        <v>1.5000000000000013E-3</v>
      </c>
      <c r="F39" s="2">
        <v>0.19900000000000001</v>
      </c>
      <c r="G39" s="1">
        <f t="shared" si="4"/>
        <v>2.0000000000000573E-4</v>
      </c>
      <c r="H39">
        <f t="shared" si="0"/>
        <v>86.666666666666302</v>
      </c>
      <c r="I39" s="1">
        <v>13.470499999999999</v>
      </c>
      <c r="K39">
        <v>40</v>
      </c>
      <c r="L39">
        <f t="shared" si="5"/>
        <v>10.318217833570136</v>
      </c>
    </row>
    <row r="40" spans="1:12" x14ac:dyDescent="0.25">
      <c r="A40" s="2" t="s">
        <v>1</v>
      </c>
      <c r="B40" s="2">
        <v>0.19789999999999999</v>
      </c>
      <c r="C40" s="2"/>
      <c r="D40" s="2">
        <v>0.19839999999999999</v>
      </c>
      <c r="E40" s="1">
        <f t="shared" si="6"/>
        <v>5.0000000000000044E-4</v>
      </c>
      <c r="F40" s="2">
        <v>0.19800000000000001</v>
      </c>
      <c r="G40" s="1">
        <f t="shared" si="4"/>
        <v>1.0000000000001674E-4</v>
      </c>
      <c r="H40">
        <f t="shared" si="0"/>
        <v>79.999999999996675</v>
      </c>
      <c r="I40" s="1">
        <v>3.9607999999999999</v>
      </c>
      <c r="K40">
        <v>50</v>
      </c>
      <c r="L40">
        <f t="shared" si="5"/>
        <v>2.5456098288060498</v>
      </c>
    </row>
    <row r="41" spans="1:12" x14ac:dyDescent="0.25">
      <c r="A41" s="2" t="s">
        <v>0</v>
      </c>
      <c r="B41" s="2">
        <v>0.18529999999999999</v>
      </c>
      <c r="C41" s="2"/>
      <c r="D41" s="2">
        <v>0.18559999999999999</v>
      </c>
      <c r="E41" s="1">
        <f t="shared" si="6"/>
        <v>2.9999999999999472E-4</v>
      </c>
      <c r="F41" s="2">
        <v>0.18540000000000001</v>
      </c>
      <c r="G41" s="1">
        <f t="shared" si="4"/>
        <v>1.0000000000001674E-4</v>
      </c>
      <c r="H41">
        <f t="shared" si="0"/>
        <v>66.666666666660504</v>
      </c>
      <c r="I41" s="1">
        <v>1.4252</v>
      </c>
      <c r="K41">
        <v>60</v>
      </c>
      <c r="L41">
        <f t="shared" si="5"/>
        <v>0.71243240305212618</v>
      </c>
    </row>
    <row r="42" spans="1:12" x14ac:dyDescent="0.25">
      <c r="A42" s="2" t="s">
        <v>29</v>
      </c>
      <c r="B42" s="2">
        <v>0.3322</v>
      </c>
      <c r="C42" s="2"/>
      <c r="D42" s="2">
        <v>0.33300000000000002</v>
      </c>
      <c r="E42" s="1">
        <f>D42-B42</f>
        <v>8.0000000000002292E-4</v>
      </c>
      <c r="F42" s="2">
        <v>0.33229999999999998</v>
      </c>
      <c r="G42" s="1">
        <f>F42-B42</f>
        <v>9.9999999999988987E-5</v>
      </c>
      <c r="H42">
        <f t="shared" si="0"/>
        <v>87.500000000001734</v>
      </c>
      <c r="I42" s="1">
        <v>1.6561999999999999</v>
      </c>
      <c r="K42">
        <v>70</v>
      </c>
      <c r="L42">
        <f t="shared" si="5"/>
        <v>0.56620721390999262</v>
      </c>
    </row>
    <row r="43" spans="1:12" x14ac:dyDescent="0.25">
      <c r="A43" s="1" t="s">
        <v>30</v>
      </c>
      <c r="B43" s="2"/>
      <c r="C43" s="2"/>
      <c r="D43" s="2"/>
      <c r="E43" s="4">
        <f>SUM(E32:E42)</f>
        <v>3.0500000000000055E-2</v>
      </c>
      <c r="F43" s="2"/>
      <c r="G43" s="4">
        <f>SUM(G32:G42)</f>
        <v>3.4000000000000419E-3</v>
      </c>
      <c r="H43">
        <f t="shared" si="0"/>
        <v>88.852459016393325</v>
      </c>
      <c r="I43" s="4">
        <f>SUM(I32:I42)</f>
        <v>211.29670000000002</v>
      </c>
      <c r="L43" s="7">
        <f>SUM(L32:L42)</f>
        <v>197.38558434119835</v>
      </c>
    </row>
    <row r="44" spans="1:12" x14ac:dyDescent="0.25">
      <c r="A44" s="2"/>
      <c r="B44" s="2"/>
      <c r="C44" s="2"/>
      <c r="D44" s="2"/>
      <c r="E44" s="1"/>
      <c r="F44" s="2"/>
      <c r="G44" s="1"/>
      <c r="L44" s="7">
        <f>I31/L43</f>
        <v>0.99130187573257345</v>
      </c>
    </row>
    <row r="45" spans="1:12" x14ac:dyDescent="0.25">
      <c r="A45" s="2"/>
      <c r="B45" s="2"/>
      <c r="C45" s="2"/>
      <c r="D45" s="2"/>
      <c r="E45" s="1"/>
      <c r="F45" s="2"/>
      <c r="G45" s="1"/>
    </row>
    <row r="46" spans="1:12" x14ac:dyDescent="0.25">
      <c r="A46" s="2"/>
      <c r="B46" s="2"/>
      <c r="C46" s="2"/>
      <c r="D46" s="9" t="s">
        <v>15</v>
      </c>
      <c r="E46" s="9"/>
      <c r="F46" s="9" t="s">
        <v>14</v>
      </c>
      <c r="G46" s="9"/>
      <c r="I46" s="1" t="s">
        <v>52</v>
      </c>
    </row>
    <row r="47" spans="1:12" x14ac:dyDescent="0.25">
      <c r="A47" s="2" t="s">
        <v>17</v>
      </c>
      <c r="B47" s="2" t="s">
        <v>12</v>
      </c>
      <c r="C47" s="2"/>
      <c r="D47" s="2" t="s">
        <v>11</v>
      </c>
      <c r="E47" s="1" t="s">
        <v>15</v>
      </c>
      <c r="F47" s="2" t="s">
        <v>10</v>
      </c>
      <c r="G47" s="1" t="s">
        <v>14</v>
      </c>
      <c r="H47" s="2" t="s">
        <v>49</v>
      </c>
      <c r="I47" s="4">
        <v>215.96289999999999</v>
      </c>
      <c r="J47" t="s">
        <v>51</v>
      </c>
    </row>
    <row r="48" spans="1:12" x14ac:dyDescent="0.25">
      <c r="A48" s="2" t="s">
        <v>9</v>
      </c>
      <c r="B48" s="2">
        <v>0.2286</v>
      </c>
      <c r="C48" s="2"/>
      <c r="D48" s="2">
        <v>0.2301</v>
      </c>
      <c r="E48" s="1">
        <f>D48-B48</f>
        <v>1.5000000000000013E-3</v>
      </c>
      <c r="F48" s="2">
        <v>0.22889999999999999</v>
      </c>
      <c r="G48" s="1">
        <f>F48-B48</f>
        <v>2.9999999999999472E-4</v>
      </c>
      <c r="H48">
        <f t="shared" si="0"/>
        <v>80.000000000000369</v>
      </c>
      <c r="I48" s="1">
        <v>8.2034000000000002</v>
      </c>
      <c r="K48">
        <v>10</v>
      </c>
      <c r="L48">
        <f>I48*COS(K48/180*3.142)</f>
        <v>8.0787396819257751</v>
      </c>
    </row>
    <row r="49" spans="1:12" x14ac:dyDescent="0.25">
      <c r="A49" s="2" t="s">
        <v>8</v>
      </c>
      <c r="B49" s="2">
        <v>0.24099999999999999</v>
      </c>
      <c r="C49" s="2"/>
      <c r="D49" s="2">
        <v>0.2424</v>
      </c>
      <c r="E49" s="1">
        <f t="shared" ref="E49:E57" si="7">D49-B49</f>
        <v>1.4000000000000123E-3</v>
      </c>
      <c r="F49">
        <v>0.24129999999999999</v>
      </c>
      <c r="G49" s="1">
        <f>F49-B49</f>
        <v>2.9999999999999472E-4</v>
      </c>
      <c r="H49">
        <f t="shared" si="0"/>
        <v>78.571428571429138</v>
      </c>
      <c r="I49" s="1">
        <v>8.7110000000000003</v>
      </c>
      <c r="K49">
        <v>10</v>
      </c>
      <c r="L49">
        <f t="shared" ref="L49:L58" si="8">I49*COS(K49/180*3.142)</f>
        <v>8.5786261025008432</v>
      </c>
    </row>
    <row r="50" spans="1:12" x14ac:dyDescent="0.25">
      <c r="A50" s="2" t="s">
        <v>7</v>
      </c>
      <c r="B50" s="2">
        <v>0.25209999999999999</v>
      </c>
      <c r="C50" s="2"/>
      <c r="D50" s="2">
        <v>0.2571</v>
      </c>
      <c r="E50" s="1">
        <f t="shared" si="7"/>
        <v>5.0000000000000044E-3</v>
      </c>
      <c r="F50" s="2">
        <v>0.25259999999999999</v>
      </c>
      <c r="G50" s="1">
        <f t="shared" ref="G50:G57" si="9">F50-B50</f>
        <v>5.0000000000000044E-4</v>
      </c>
      <c r="H50">
        <f t="shared" si="0"/>
        <v>90</v>
      </c>
      <c r="I50" s="1">
        <v>30.328399999999998</v>
      </c>
      <c r="K50">
        <v>10</v>
      </c>
      <c r="L50">
        <f t="shared" si="8"/>
        <v>29.867524266684256</v>
      </c>
    </row>
    <row r="51" spans="1:12" x14ac:dyDescent="0.25">
      <c r="A51" s="2" t="s">
        <v>6</v>
      </c>
      <c r="B51" s="2">
        <v>0.2581</v>
      </c>
      <c r="C51" s="2"/>
      <c r="D51" s="2">
        <v>0.26329999999999998</v>
      </c>
      <c r="E51" s="1">
        <f t="shared" si="7"/>
        <v>5.1999999999999824E-3</v>
      </c>
      <c r="F51" s="2">
        <v>0.25850000000000001</v>
      </c>
      <c r="G51" s="1">
        <f t="shared" si="9"/>
        <v>4.0000000000001146E-4</v>
      </c>
      <c r="H51">
        <f t="shared" si="0"/>
        <v>92.307692307692065</v>
      </c>
      <c r="I51" s="1">
        <v>30.126000000000001</v>
      </c>
      <c r="K51">
        <v>10</v>
      </c>
      <c r="L51">
        <f t="shared" si="8"/>
        <v>29.668199972900979</v>
      </c>
    </row>
    <row r="52" spans="1:12" x14ac:dyDescent="0.25">
      <c r="A52" s="2" t="s">
        <v>5</v>
      </c>
      <c r="B52" s="2">
        <v>0.2611</v>
      </c>
      <c r="C52" s="2"/>
      <c r="D52" s="2">
        <v>0.26860000000000001</v>
      </c>
      <c r="E52" s="1">
        <f>D52-B52</f>
        <v>7.5000000000000067E-3</v>
      </c>
      <c r="F52" s="2">
        <v>0.26179999999999998</v>
      </c>
      <c r="G52" s="1">
        <f t="shared" si="9"/>
        <v>6.9999999999997842E-4</v>
      </c>
      <c r="H52">
        <f t="shared" si="0"/>
        <v>90.66666666666697</v>
      </c>
      <c r="I52" s="1">
        <v>45.934600000000003</v>
      </c>
      <c r="K52">
        <v>10</v>
      </c>
      <c r="L52">
        <f t="shared" si="8"/>
        <v>45.23656968981004</v>
      </c>
    </row>
    <row r="53" spans="1:12" x14ac:dyDescent="0.25">
      <c r="A53" s="2" t="s">
        <v>4</v>
      </c>
      <c r="B53" s="2">
        <v>0.23960000000000001</v>
      </c>
      <c r="C53" s="2"/>
      <c r="D53" s="2">
        <v>0.2457</v>
      </c>
      <c r="E53" s="1">
        <f t="shared" si="7"/>
        <v>6.0999999999999943E-3</v>
      </c>
      <c r="F53" s="2">
        <v>0.24030000000000001</v>
      </c>
      <c r="G53" s="1">
        <f t="shared" si="9"/>
        <v>7.0000000000000617E-4</v>
      </c>
      <c r="H53">
        <f t="shared" si="0"/>
        <v>88.52459016393432</v>
      </c>
      <c r="I53" s="1">
        <v>46.110199999999999</v>
      </c>
      <c r="K53">
        <v>10</v>
      </c>
      <c r="L53">
        <f t="shared" si="8"/>
        <v>45.40950124113585</v>
      </c>
    </row>
    <row r="54" spans="1:12" x14ac:dyDescent="0.25">
      <c r="A54" s="2" t="s">
        <v>3</v>
      </c>
      <c r="B54" s="2">
        <v>0.21809999999999999</v>
      </c>
      <c r="C54" s="2"/>
      <c r="D54" s="2">
        <v>0.2213</v>
      </c>
      <c r="E54" s="1">
        <f t="shared" si="7"/>
        <v>3.2000000000000084E-3</v>
      </c>
      <c r="F54" s="2">
        <v>0.21859999999999999</v>
      </c>
      <c r="G54" s="1">
        <f t="shared" si="9"/>
        <v>5.0000000000000044E-4</v>
      </c>
      <c r="H54">
        <f t="shared" si="0"/>
        <v>84.375000000000028</v>
      </c>
      <c r="I54" s="1">
        <v>26.340599999999998</v>
      </c>
      <c r="K54">
        <v>22</v>
      </c>
      <c r="L54">
        <f t="shared" si="8"/>
        <v>24.422087745096761</v>
      </c>
    </row>
    <row r="55" spans="1:12" x14ac:dyDescent="0.25">
      <c r="A55" s="2" t="s">
        <v>2</v>
      </c>
      <c r="B55" s="2">
        <v>0.23330000000000001</v>
      </c>
      <c r="C55" s="2"/>
      <c r="D55" s="2">
        <v>0.23449999999999999</v>
      </c>
      <c r="E55" s="1">
        <f t="shared" si="7"/>
        <v>1.1999999999999789E-3</v>
      </c>
      <c r="F55" s="2">
        <v>0.23330000000000001</v>
      </c>
      <c r="G55" s="1">
        <f t="shared" si="9"/>
        <v>0</v>
      </c>
      <c r="H55">
        <f t="shared" si="0"/>
        <v>100</v>
      </c>
      <c r="I55" s="1">
        <v>11.587300000000001</v>
      </c>
      <c r="K55">
        <v>34</v>
      </c>
      <c r="L55">
        <f t="shared" si="8"/>
        <v>9.6058084797325343</v>
      </c>
    </row>
    <row r="56" spans="1:12" x14ac:dyDescent="0.25">
      <c r="A56" s="2" t="s">
        <v>1</v>
      </c>
      <c r="B56" s="2">
        <v>0.17660000000000001</v>
      </c>
      <c r="C56" s="2"/>
      <c r="D56" s="2">
        <v>0.17710000000000001</v>
      </c>
      <c r="E56" s="1">
        <f t="shared" si="7"/>
        <v>5.0000000000000044E-4</v>
      </c>
      <c r="F56" s="2">
        <v>0.1767</v>
      </c>
      <c r="G56" s="1">
        <f t="shared" si="9"/>
        <v>9.9999999999988987E-5</v>
      </c>
      <c r="H56">
        <f t="shared" si="0"/>
        <v>80.000000000002217</v>
      </c>
      <c r="I56" s="1">
        <v>4.6593999999999998</v>
      </c>
      <c r="K56">
        <v>46</v>
      </c>
      <c r="L56">
        <f t="shared" si="8"/>
        <v>3.2363422838692446</v>
      </c>
    </row>
    <row r="57" spans="1:12" x14ac:dyDescent="0.25">
      <c r="A57" s="2" t="s">
        <v>0</v>
      </c>
      <c r="B57" s="2">
        <v>0.1764</v>
      </c>
      <c r="C57" s="2"/>
      <c r="D57" s="2">
        <v>0.17760000000000001</v>
      </c>
      <c r="E57" s="1">
        <f t="shared" si="7"/>
        <v>1.2000000000000066E-3</v>
      </c>
      <c r="F57" s="2">
        <v>0.1767</v>
      </c>
      <c r="G57" s="1">
        <f t="shared" si="9"/>
        <v>2.9999999999999472E-4</v>
      </c>
      <c r="H57">
        <f t="shared" si="0"/>
        <v>75.000000000000568</v>
      </c>
      <c r="I57" s="1">
        <v>1.405</v>
      </c>
      <c r="K57">
        <v>58</v>
      </c>
      <c r="L57">
        <f t="shared" si="8"/>
        <v>0.74438016723827205</v>
      </c>
    </row>
    <row r="58" spans="1:12" x14ac:dyDescent="0.25">
      <c r="A58" s="2" t="s">
        <v>29</v>
      </c>
      <c r="B58" s="2">
        <v>0.25380000000000003</v>
      </c>
      <c r="C58" s="2"/>
      <c r="D58" s="2">
        <v>0.254</v>
      </c>
      <c r="E58" s="1">
        <f>D58-B58</f>
        <v>1.9999999999997797E-4</v>
      </c>
      <c r="F58" s="2">
        <v>0.254</v>
      </c>
      <c r="G58" s="1">
        <f>F58-B58</f>
        <v>1.9999999999997797E-4</v>
      </c>
      <c r="H58">
        <f t="shared" si="0"/>
        <v>0</v>
      </c>
      <c r="I58" s="1">
        <v>0.56347999999999998</v>
      </c>
      <c r="K58">
        <v>70</v>
      </c>
      <c r="L58">
        <f t="shared" si="8"/>
        <v>0.19263762884555163</v>
      </c>
    </row>
    <row r="59" spans="1:12" x14ac:dyDescent="0.25">
      <c r="A59" s="1" t="s">
        <v>30</v>
      </c>
      <c r="B59" s="2"/>
      <c r="C59" s="2"/>
      <c r="D59" s="2"/>
      <c r="E59" s="4">
        <f>SUM(E48:E58)</f>
        <v>3.2999999999999974E-2</v>
      </c>
      <c r="F59" s="2"/>
      <c r="G59" s="4">
        <f>SUM(G48:G58)</f>
        <v>3.999999999999948E-3</v>
      </c>
      <c r="H59">
        <f t="shared" si="0"/>
        <v>87.878787878788032</v>
      </c>
      <c r="I59" s="4">
        <f>SUM(I48:I58)</f>
        <v>213.96938</v>
      </c>
      <c r="L59" s="7">
        <f>SUM(L48:L58)</f>
        <v>205.04041725974011</v>
      </c>
    </row>
    <row r="60" spans="1:12" x14ac:dyDescent="0.25">
      <c r="A60" s="2"/>
      <c r="B60" s="2"/>
      <c r="C60" s="2"/>
      <c r="D60" s="2"/>
      <c r="E60" s="1"/>
      <c r="F60" s="2"/>
      <c r="G60" s="1"/>
      <c r="L60" s="7">
        <f>I47/L59</f>
        <v>1.0532699010577196</v>
      </c>
    </row>
    <row r="61" spans="1:12" x14ac:dyDescent="0.25">
      <c r="A61" s="2"/>
      <c r="B61" s="2"/>
      <c r="C61" s="2"/>
      <c r="D61" s="2"/>
      <c r="E61" s="1"/>
      <c r="F61" s="2"/>
      <c r="G61" s="1"/>
    </row>
    <row r="62" spans="1:12" x14ac:dyDescent="0.25">
      <c r="A62" s="2"/>
      <c r="B62" s="2"/>
      <c r="C62" s="2"/>
      <c r="D62" s="9" t="s">
        <v>15</v>
      </c>
      <c r="E62" s="9"/>
      <c r="F62" s="9" t="s">
        <v>14</v>
      </c>
      <c r="G62" s="9"/>
      <c r="I62" s="1" t="s">
        <v>52</v>
      </c>
    </row>
    <row r="63" spans="1:12" x14ac:dyDescent="0.25">
      <c r="A63" s="2" t="s">
        <v>16</v>
      </c>
      <c r="B63" s="2" t="s">
        <v>12</v>
      </c>
      <c r="C63" s="2"/>
      <c r="D63" s="2" t="s">
        <v>11</v>
      </c>
      <c r="E63" s="1" t="s">
        <v>15</v>
      </c>
      <c r="F63" s="2" t="s">
        <v>10</v>
      </c>
      <c r="G63" s="1" t="s">
        <v>14</v>
      </c>
      <c r="H63" s="2" t="s">
        <v>49</v>
      </c>
      <c r="I63" s="4">
        <v>170.59440000000001</v>
      </c>
      <c r="J63" t="s">
        <v>51</v>
      </c>
    </row>
    <row r="64" spans="1:12" x14ac:dyDescent="0.25">
      <c r="A64" s="2" t="s">
        <v>9</v>
      </c>
      <c r="B64" s="2">
        <v>0.22900000000000001</v>
      </c>
      <c r="C64" s="2"/>
      <c r="D64" s="2">
        <v>0.2303</v>
      </c>
      <c r="E64" s="1">
        <f>D64-B64</f>
        <v>1.2999999999999956E-3</v>
      </c>
      <c r="F64" s="2">
        <v>0.22939999999999999</v>
      </c>
      <c r="G64" s="1">
        <f>F64-B64</f>
        <v>3.999999999999837E-4</v>
      </c>
      <c r="H64">
        <f t="shared" si="0"/>
        <v>69.230769230770377</v>
      </c>
      <c r="I64" s="1">
        <v>8.2254000000000005</v>
      </c>
      <c r="K64">
        <v>10</v>
      </c>
      <c r="L64">
        <f>I64*COS(K64/180*3.142)</f>
        <v>8.1004053660326534</v>
      </c>
    </row>
    <row r="65" spans="1:12" x14ac:dyDescent="0.25">
      <c r="A65" s="2" t="s">
        <v>8</v>
      </c>
      <c r="B65" s="2">
        <v>0.2409</v>
      </c>
      <c r="C65" s="2"/>
      <c r="D65" s="2">
        <v>0.2422</v>
      </c>
      <c r="E65" s="1">
        <f>D65-B65</f>
        <v>1.2999999999999956E-3</v>
      </c>
      <c r="F65" s="2">
        <v>0.2412</v>
      </c>
      <c r="G65" s="1">
        <f t="shared" ref="G65:G73" si="10">F65-B65</f>
        <v>2.9999999999999472E-4</v>
      </c>
      <c r="H65">
        <f t="shared" si="0"/>
        <v>76.923076923077247</v>
      </c>
      <c r="I65" s="1">
        <v>7.5707000000000004</v>
      </c>
      <c r="K65">
        <v>10</v>
      </c>
      <c r="L65">
        <f t="shared" ref="L65:L74" si="11">I65*COS(K65/180*3.142)</f>
        <v>7.4556543030884104</v>
      </c>
    </row>
    <row r="66" spans="1:12" x14ac:dyDescent="0.25">
      <c r="A66" s="2" t="s">
        <v>7</v>
      </c>
      <c r="B66" s="2">
        <v>0.24129999999999999</v>
      </c>
      <c r="C66" s="2"/>
      <c r="D66" s="2">
        <v>0.24479999999999999</v>
      </c>
      <c r="E66" s="1">
        <f t="shared" ref="E66:E73" si="12">D66-B66</f>
        <v>3.5000000000000031E-3</v>
      </c>
      <c r="F66" s="2">
        <v>0.24149999999999999</v>
      </c>
      <c r="G66" s="1">
        <f t="shared" si="10"/>
        <v>2.0000000000000573E-4</v>
      </c>
      <c r="H66">
        <f t="shared" si="0"/>
        <v>94.285714285714121</v>
      </c>
      <c r="I66" s="1">
        <v>23.000599999999999</v>
      </c>
      <c r="K66">
        <v>10</v>
      </c>
      <c r="L66">
        <f t="shared" si="11"/>
        <v>22.651078812212248</v>
      </c>
    </row>
    <row r="67" spans="1:12" x14ac:dyDescent="0.25">
      <c r="A67" s="2" t="s">
        <v>6</v>
      </c>
      <c r="B67" s="2">
        <v>0.23019999999999999</v>
      </c>
      <c r="C67" s="2"/>
      <c r="D67" s="2">
        <v>0.23430000000000001</v>
      </c>
      <c r="E67" s="1">
        <f t="shared" si="12"/>
        <v>4.1000000000000203E-3</v>
      </c>
      <c r="F67" s="2">
        <v>0.2306</v>
      </c>
      <c r="G67" s="1">
        <f>F67-B67</f>
        <v>4.0000000000001146E-4</v>
      </c>
      <c r="H67">
        <f t="shared" si="0"/>
        <v>90.243902439024154</v>
      </c>
      <c r="I67" s="1">
        <v>25.251999999999999</v>
      </c>
      <c r="K67">
        <v>10</v>
      </c>
      <c r="L67">
        <f t="shared" si="11"/>
        <v>24.868266139404351</v>
      </c>
    </row>
    <row r="68" spans="1:12" x14ac:dyDescent="0.25">
      <c r="A68" s="2" t="s">
        <v>5</v>
      </c>
      <c r="B68" s="2">
        <v>0.30599999999999999</v>
      </c>
      <c r="C68" s="2"/>
      <c r="D68" s="2">
        <v>0.31169999999999998</v>
      </c>
      <c r="E68" s="1">
        <f t="shared" si="12"/>
        <v>5.6999999999999829E-3</v>
      </c>
      <c r="F68" s="2">
        <v>0.30669999999999997</v>
      </c>
      <c r="G68" s="1">
        <f t="shared" si="10"/>
        <v>6.9999999999997842E-4</v>
      </c>
      <c r="H68">
        <f t="shared" si="0"/>
        <v>87.719298245614382</v>
      </c>
      <c r="I68" s="1">
        <v>38.448399999999999</v>
      </c>
      <c r="K68">
        <v>10</v>
      </c>
      <c r="L68">
        <f t="shared" si="11"/>
        <v>37.864131309768503</v>
      </c>
    </row>
    <row r="69" spans="1:12" x14ac:dyDescent="0.25">
      <c r="A69" s="2" t="s">
        <v>4</v>
      </c>
      <c r="B69" s="2">
        <v>0.17130000000000001</v>
      </c>
      <c r="C69" s="2"/>
      <c r="D69" s="2">
        <v>0.17649999999999999</v>
      </c>
      <c r="E69" s="1">
        <f t="shared" si="12"/>
        <v>5.1999999999999824E-3</v>
      </c>
      <c r="F69" s="2">
        <v>0.17169999999999999</v>
      </c>
      <c r="G69" s="1">
        <f t="shared" si="10"/>
        <v>3.999999999999837E-4</v>
      </c>
      <c r="H69">
        <f t="shared" si="0"/>
        <v>92.307692307692591</v>
      </c>
      <c r="I69" s="1">
        <v>37.528300000000002</v>
      </c>
      <c r="K69">
        <v>20</v>
      </c>
      <c r="L69">
        <f t="shared" si="11"/>
        <v>35.264485603609721</v>
      </c>
    </row>
    <row r="70" spans="1:12" x14ac:dyDescent="0.25">
      <c r="A70" s="2" t="s">
        <v>3</v>
      </c>
      <c r="B70" s="2">
        <v>0.18590000000000001</v>
      </c>
      <c r="C70" s="2"/>
      <c r="D70" s="2">
        <v>0.189</v>
      </c>
      <c r="E70" s="1">
        <f t="shared" si="12"/>
        <v>3.0999999999999917E-3</v>
      </c>
      <c r="F70" s="2">
        <v>0.1862</v>
      </c>
      <c r="G70" s="1">
        <f t="shared" si="10"/>
        <v>2.9999999999999472E-4</v>
      </c>
      <c r="H70">
        <f t="shared" si="0"/>
        <v>90.322580645161437</v>
      </c>
      <c r="I70" s="1">
        <v>24.560600000000001</v>
      </c>
      <c r="K70">
        <v>30</v>
      </c>
      <c r="L70">
        <f t="shared" si="11"/>
        <v>21.2692697604828</v>
      </c>
    </row>
    <row r="71" spans="1:12" x14ac:dyDescent="0.25">
      <c r="A71" s="2" t="s">
        <v>2</v>
      </c>
      <c r="B71" s="2">
        <v>0.2036</v>
      </c>
      <c r="C71" s="2"/>
      <c r="D71" s="2">
        <v>0.20469999999999999</v>
      </c>
      <c r="E71" s="1">
        <f t="shared" si="12"/>
        <v>1.0999999999999899E-3</v>
      </c>
      <c r="F71" s="2">
        <v>0.2036</v>
      </c>
      <c r="G71" s="1">
        <f t="shared" si="10"/>
        <v>0</v>
      </c>
      <c r="H71">
        <f t="shared" si="0"/>
        <v>100</v>
      </c>
      <c r="I71" s="1">
        <v>11.4732</v>
      </c>
      <c r="K71">
        <v>40</v>
      </c>
      <c r="L71">
        <f t="shared" si="11"/>
        <v>8.7883134885948468</v>
      </c>
    </row>
    <row r="72" spans="1:12" x14ac:dyDescent="0.25">
      <c r="A72" s="2" t="s">
        <v>1</v>
      </c>
      <c r="B72" s="2">
        <v>0.192</v>
      </c>
      <c r="C72" s="2"/>
      <c r="D72" s="2">
        <v>0.19259999999999999</v>
      </c>
      <c r="E72" s="1">
        <f t="shared" si="12"/>
        <v>5.9999999999998943E-4</v>
      </c>
      <c r="F72" s="2">
        <v>0.192</v>
      </c>
      <c r="G72" s="1">
        <f t="shared" si="10"/>
        <v>0</v>
      </c>
      <c r="H72">
        <f t="shared" si="0"/>
        <v>100</v>
      </c>
      <c r="I72" s="1">
        <v>4.6138000000000003</v>
      </c>
      <c r="K72">
        <v>50</v>
      </c>
      <c r="L72">
        <f t="shared" si="11"/>
        <v>2.965293533666268</v>
      </c>
    </row>
    <row r="73" spans="1:12" x14ac:dyDescent="0.25">
      <c r="A73" s="2" t="s">
        <v>0</v>
      </c>
      <c r="B73" s="2">
        <v>0.2208</v>
      </c>
      <c r="C73" s="2"/>
      <c r="D73" s="2">
        <v>0.22109999999999999</v>
      </c>
      <c r="E73" s="1">
        <f t="shared" si="12"/>
        <v>2.9999999999999472E-4</v>
      </c>
      <c r="F73" s="2">
        <v>0.22090000000000001</v>
      </c>
      <c r="G73" s="1">
        <f t="shared" si="10"/>
        <v>1.0000000000001674E-4</v>
      </c>
      <c r="H73">
        <f t="shared" ref="H73:H91" si="13">100-G73/E73*100</f>
        <v>66.666666666660504</v>
      </c>
      <c r="I73" s="1">
        <v>1.0994999999999999</v>
      </c>
      <c r="K73">
        <v>60</v>
      </c>
      <c r="L73">
        <f t="shared" si="11"/>
        <v>0.54962070387020256</v>
      </c>
    </row>
    <row r="74" spans="1:12" x14ac:dyDescent="0.25">
      <c r="A74" s="2" t="s">
        <v>29</v>
      </c>
      <c r="B74" s="2">
        <v>0.23780000000000001</v>
      </c>
      <c r="C74" s="2"/>
      <c r="D74" s="2">
        <v>0.2389</v>
      </c>
      <c r="E74" s="1">
        <f>D74-B74</f>
        <v>1.0999999999999899E-3</v>
      </c>
      <c r="F74" s="2">
        <v>0.2379</v>
      </c>
      <c r="G74" s="1">
        <f>F74-B74</f>
        <v>9.9999999999988987E-5</v>
      </c>
      <c r="H74">
        <f t="shared" si="13"/>
        <v>90.90909090909183</v>
      </c>
      <c r="I74" s="1">
        <v>2.1051000000000002</v>
      </c>
      <c r="K74">
        <v>70</v>
      </c>
      <c r="L74">
        <f t="shared" si="11"/>
        <v>0.71967323149494355</v>
      </c>
    </row>
    <row r="75" spans="1:12" x14ac:dyDescent="0.25">
      <c r="A75" s="1" t="s">
        <v>30</v>
      </c>
      <c r="B75" s="2"/>
      <c r="C75" s="2"/>
      <c r="D75" s="2"/>
      <c r="E75" s="4">
        <f>SUM(E64:E74)</f>
        <v>2.7299999999999935E-2</v>
      </c>
      <c r="F75" s="2"/>
      <c r="G75" s="4">
        <f>SUM(G64:G74)</f>
        <v>2.8999999999999582E-3</v>
      </c>
      <c r="H75">
        <f t="shared" si="13"/>
        <v>89.3772893772895</v>
      </c>
      <c r="I75" s="4">
        <f>SUM(I64:I74)</f>
        <v>183.87759999999997</v>
      </c>
      <c r="L75" s="7">
        <f>SUM(L64:L74)</f>
        <v>170.49619225222494</v>
      </c>
    </row>
    <row r="76" spans="1:12" x14ac:dyDescent="0.25">
      <c r="A76" s="2"/>
      <c r="B76" s="2"/>
      <c r="C76" s="2"/>
      <c r="D76" s="2"/>
      <c r="E76" s="1"/>
      <c r="F76" s="2"/>
      <c r="G76" s="1"/>
      <c r="L76" s="7">
        <f>I63/L75</f>
        <v>1.00057601138464</v>
      </c>
    </row>
    <row r="77" spans="1:12" x14ac:dyDescent="0.25">
      <c r="A77" s="2"/>
      <c r="B77" s="2"/>
      <c r="C77" s="2"/>
      <c r="D77" s="2"/>
      <c r="E77" s="1"/>
      <c r="F77" s="2"/>
      <c r="G77" s="1"/>
    </row>
    <row r="78" spans="1:12" x14ac:dyDescent="0.25">
      <c r="A78" s="2"/>
      <c r="B78" s="2"/>
      <c r="C78" s="2"/>
      <c r="D78" s="9" t="s">
        <v>15</v>
      </c>
      <c r="E78" s="9"/>
      <c r="F78" s="9" t="s">
        <v>14</v>
      </c>
      <c r="G78" s="9"/>
      <c r="I78" s="1" t="s">
        <v>52</v>
      </c>
    </row>
    <row r="79" spans="1:12" x14ac:dyDescent="0.25">
      <c r="A79" s="2" t="s">
        <v>13</v>
      </c>
      <c r="B79" s="2" t="s">
        <v>12</v>
      </c>
      <c r="C79" s="2"/>
      <c r="D79" s="2" t="s">
        <v>11</v>
      </c>
      <c r="E79" s="1" t="s">
        <v>15</v>
      </c>
      <c r="F79" s="2" t="s">
        <v>10</v>
      </c>
      <c r="G79" s="1" t="s">
        <v>14</v>
      </c>
      <c r="H79" s="2" t="s">
        <v>49</v>
      </c>
      <c r="I79" s="4">
        <v>149.8389</v>
      </c>
      <c r="J79" t="s">
        <v>51</v>
      </c>
    </row>
    <row r="80" spans="1:12" x14ac:dyDescent="0.25">
      <c r="A80" s="2" t="s">
        <v>9</v>
      </c>
      <c r="B80" s="2">
        <v>0.27239999999999998</v>
      </c>
      <c r="C80" s="2"/>
      <c r="D80" s="2">
        <v>0.27389999999999998</v>
      </c>
      <c r="E80" s="1">
        <f>D80-B80</f>
        <v>1.5000000000000013E-3</v>
      </c>
      <c r="F80" s="2">
        <v>0.27300000000000002</v>
      </c>
      <c r="G80" s="1">
        <f>F80-B80</f>
        <v>6.0000000000004494E-4</v>
      </c>
      <c r="H80">
        <f t="shared" si="13"/>
        <v>59.999999999997037</v>
      </c>
      <c r="I80" s="1">
        <v>8.7119999999999997</v>
      </c>
      <c r="K80">
        <v>10</v>
      </c>
      <c r="L80">
        <f>I80*COS(K80/180*3.142)</f>
        <v>8.5796109063238823</v>
      </c>
    </row>
    <row r="81" spans="1:12" x14ac:dyDescent="0.25">
      <c r="A81" s="2" t="s">
        <v>8</v>
      </c>
      <c r="B81" s="2">
        <v>0.25690000000000002</v>
      </c>
      <c r="C81" s="2"/>
      <c r="D81" s="2">
        <v>0.25829999999999997</v>
      </c>
      <c r="E81" s="1">
        <f t="shared" ref="E81:E89" si="14">D81-B81</f>
        <v>1.3999999999999568E-3</v>
      </c>
      <c r="F81" s="2">
        <v>0.25750000000000001</v>
      </c>
      <c r="G81" s="1">
        <f>F81-B81</f>
        <v>5.9999999999998943E-4</v>
      </c>
      <c r="H81">
        <f t="shared" si="13"/>
        <v>57.142857142856577</v>
      </c>
      <c r="I81" s="1">
        <v>7.3442999999999996</v>
      </c>
      <c r="K81">
        <v>10</v>
      </c>
      <c r="L81">
        <f t="shared" ref="L81:L90" si="15">I81*COS(K81/180*3.142)</f>
        <v>7.2326947175521683</v>
      </c>
    </row>
    <row r="82" spans="1:12" x14ac:dyDescent="0.25">
      <c r="A82" s="2" t="s">
        <v>7</v>
      </c>
      <c r="B82" s="2">
        <v>0.23180000000000001</v>
      </c>
      <c r="C82" s="2"/>
      <c r="D82" s="2">
        <v>0.23569999999999999</v>
      </c>
      <c r="E82" s="1">
        <f t="shared" si="14"/>
        <v>3.8999999999999868E-3</v>
      </c>
      <c r="F82" s="2">
        <v>0.23250000000000001</v>
      </c>
      <c r="G82" s="1">
        <f t="shared" ref="G82:G89" si="16">F82-B82</f>
        <v>7.0000000000000617E-4</v>
      </c>
      <c r="H82">
        <f t="shared" si="13"/>
        <v>82.051282051281831</v>
      </c>
      <c r="I82" s="1">
        <v>23.396100000000001</v>
      </c>
      <c r="K82">
        <v>10</v>
      </c>
      <c r="L82">
        <f t="shared" si="15"/>
        <v>23.040568724224542</v>
      </c>
    </row>
    <row r="83" spans="1:12" x14ac:dyDescent="0.25">
      <c r="A83" s="2" t="s">
        <v>6</v>
      </c>
      <c r="B83" s="2">
        <v>0.23569999999999999</v>
      </c>
      <c r="C83" s="2"/>
      <c r="D83" s="2">
        <v>0.2402</v>
      </c>
      <c r="E83" s="1">
        <f t="shared" si="14"/>
        <v>4.500000000000004E-3</v>
      </c>
      <c r="F83" s="2">
        <v>0.23649999999999999</v>
      </c>
      <c r="G83" s="1">
        <f t="shared" si="16"/>
        <v>7.9999999999999516E-4</v>
      </c>
      <c r="H83">
        <f t="shared" si="13"/>
        <v>82.222222222222342</v>
      </c>
      <c r="I83" s="1">
        <v>25.8476</v>
      </c>
      <c r="K83">
        <v>10</v>
      </c>
      <c r="L83">
        <f t="shared" si="15"/>
        <v>25.454815296406935</v>
      </c>
    </row>
    <row r="84" spans="1:12" x14ac:dyDescent="0.25">
      <c r="A84" s="2" t="s">
        <v>5</v>
      </c>
      <c r="B84" s="2">
        <v>0.21299999999999999</v>
      </c>
      <c r="C84" s="2"/>
      <c r="D84" s="2">
        <v>0.21820000000000001</v>
      </c>
      <c r="E84" s="1">
        <f t="shared" si="14"/>
        <v>5.2000000000000102E-3</v>
      </c>
      <c r="F84" s="2">
        <v>0.21390000000000001</v>
      </c>
      <c r="G84" s="1">
        <f t="shared" si="16"/>
        <v>9.000000000000119E-4</v>
      </c>
      <c r="H84">
        <f t="shared" si="13"/>
        <v>82.692307692307494</v>
      </c>
      <c r="I84" s="1">
        <v>35.0199</v>
      </c>
      <c r="K84">
        <v>10</v>
      </c>
      <c r="L84">
        <f t="shared" si="15"/>
        <v>34.487731402476101</v>
      </c>
    </row>
    <row r="85" spans="1:12" x14ac:dyDescent="0.25">
      <c r="A85" s="2" t="s">
        <v>4</v>
      </c>
      <c r="B85" s="2">
        <v>0.21690000000000001</v>
      </c>
      <c r="C85" s="2"/>
      <c r="D85" s="2">
        <v>0.22170000000000001</v>
      </c>
      <c r="E85" s="1">
        <f t="shared" si="14"/>
        <v>4.7999999999999987E-3</v>
      </c>
      <c r="F85" s="2">
        <v>0.21790000000000001</v>
      </c>
      <c r="G85" s="1">
        <f t="shared" si="16"/>
        <v>1.0000000000000009E-3</v>
      </c>
      <c r="H85">
        <f t="shared" si="13"/>
        <v>79.166666666666643</v>
      </c>
      <c r="I85" s="1">
        <v>35.157200000000003</v>
      </c>
      <c r="K85">
        <v>10</v>
      </c>
      <c r="L85">
        <f t="shared" si="15"/>
        <v>34.622944967379482</v>
      </c>
    </row>
    <row r="86" spans="1:12" x14ac:dyDescent="0.25">
      <c r="A86" s="2" t="s">
        <v>3</v>
      </c>
      <c r="B86" s="2">
        <v>0.27479999999999999</v>
      </c>
      <c r="C86" s="2"/>
      <c r="D86" s="2">
        <v>0.27710000000000001</v>
      </c>
      <c r="E86" s="1">
        <f t="shared" si="14"/>
        <v>2.3000000000000242E-3</v>
      </c>
      <c r="F86" s="2">
        <v>0.27550000000000002</v>
      </c>
      <c r="G86" s="1">
        <f>F86-B86</f>
        <v>7.0000000000003393E-4</v>
      </c>
      <c r="H86">
        <f t="shared" si="13"/>
        <v>69.565217391303193</v>
      </c>
      <c r="I86" s="1">
        <v>18.184799999999999</v>
      </c>
      <c r="K86">
        <v>22</v>
      </c>
      <c r="L86">
        <f t="shared" si="15"/>
        <v>16.860313782792936</v>
      </c>
    </row>
    <row r="87" spans="1:12" x14ac:dyDescent="0.25">
      <c r="A87" s="2" t="s">
        <v>2</v>
      </c>
      <c r="B87" s="2">
        <v>0.2893</v>
      </c>
      <c r="C87" s="2"/>
      <c r="D87" s="2">
        <v>0.29049999999999998</v>
      </c>
      <c r="E87" s="1">
        <f t="shared" si="14"/>
        <v>1.1999999999999789E-3</v>
      </c>
      <c r="F87" s="2">
        <v>0.29010000000000002</v>
      </c>
      <c r="G87" s="1">
        <f t="shared" si="16"/>
        <v>8.0000000000002292E-4</v>
      </c>
      <c r="H87">
        <f t="shared" si="13"/>
        <v>33.333333333330245</v>
      </c>
      <c r="I87" s="1">
        <v>7.0537000000000001</v>
      </c>
      <c r="K87">
        <v>34</v>
      </c>
      <c r="L87">
        <f t="shared" si="15"/>
        <v>5.8474788150379613</v>
      </c>
    </row>
    <row r="88" spans="1:12" x14ac:dyDescent="0.25">
      <c r="A88" s="2" t="s">
        <v>1</v>
      </c>
      <c r="B88" s="2">
        <v>0.37819999999999998</v>
      </c>
      <c r="C88" s="2"/>
      <c r="D88" s="2">
        <v>0.37880000000000003</v>
      </c>
      <c r="E88" s="1">
        <f>D88-B88</f>
        <v>6.0000000000004494E-4</v>
      </c>
      <c r="F88" s="2">
        <v>0.37890000000000001</v>
      </c>
      <c r="G88" s="1">
        <f t="shared" si="16"/>
        <v>7.0000000000003393E-4</v>
      </c>
      <c r="H88">
        <f t="shared" si="13"/>
        <v>-16.666666666663588</v>
      </c>
      <c r="I88" s="1">
        <v>2.1194999999999999</v>
      </c>
      <c r="K88">
        <v>46</v>
      </c>
      <c r="L88">
        <f t="shared" si="15"/>
        <v>1.4721696936646058</v>
      </c>
    </row>
    <row r="89" spans="1:12" x14ac:dyDescent="0.25">
      <c r="A89" s="2" t="s">
        <v>0</v>
      </c>
      <c r="B89" s="2">
        <v>0.37180000000000002</v>
      </c>
      <c r="C89" s="2"/>
      <c r="D89" s="2">
        <v>0.372</v>
      </c>
      <c r="E89" s="1">
        <f t="shared" si="14"/>
        <v>1.9999999999997797E-4</v>
      </c>
      <c r="F89" s="2">
        <v>0.37209999999999999</v>
      </c>
      <c r="G89" s="1">
        <f t="shared" si="16"/>
        <v>2.9999999999996696E-4</v>
      </c>
      <c r="H89">
        <f t="shared" si="13"/>
        <v>-50</v>
      </c>
      <c r="I89" s="1">
        <v>0.89012000000000002</v>
      </c>
      <c r="K89">
        <v>58</v>
      </c>
      <c r="L89">
        <f t="shared" si="15"/>
        <v>0.4715926508627265</v>
      </c>
    </row>
    <row r="90" spans="1:12" x14ac:dyDescent="0.25">
      <c r="A90" s="2" t="s">
        <v>29</v>
      </c>
      <c r="B90" s="2">
        <v>0.1956</v>
      </c>
      <c r="C90" s="2"/>
      <c r="D90" s="2">
        <v>0.1961</v>
      </c>
      <c r="E90" s="1">
        <f>D90-B90</f>
        <v>5.0000000000000044E-4</v>
      </c>
      <c r="F90" s="2">
        <v>0.1961</v>
      </c>
      <c r="G90" s="1">
        <f>F90-B90</f>
        <v>5.0000000000000044E-4</v>
      </c>
      <c r="H90">
        <f t="shared" si="13"/>
        <v>0</v>
      </c>
      <c r="I90" s="1">
        <v>1.341</v>
      </c>
      <c r="K90">
        <v>70</v>
      </c>
      <c r="L90">
        <f t="shared" si="15"/>
        <v>0.45844938645894218</v>
      </c>
    </row>
    <row r="91" spans="1:12" x14ac:dyDescent="0.25">
      <c r="A91" s="1" t="s">
        <v>30</v>
      </c>
      <c r="E91" s="4">
        <f>SUM(E80:E90)</f>
        <v>2.6099999999999984E-2</v>
      </c>
      <c r="F91" s="1"/>
      <c r="G91" s="4">
        <f>SUM(G80:G90)</f>
        <v>7.6000000000001067E-3</v>
      </c>
      <c r="H91">
        <f t="shared" si="13"/>
        <v>70.881226053639409</v>
      </c>
      <c r="I91" s="4">
        <f>SUM(I80:I90)</f>
        <v>165.06621999999999</v>
      </c>
      <c r="L91" s="7">
        <f>SUM(L80:L90)</f>
        <v>158.52837034318026</v>
      </c>
    </row>
    <row r="92" spans="1:12" x14ac:dyDescent="0.25">
      <c r="L92" s="7">
        <f>I79/L91</f>
        <v>0.94518665444948813</v>
      </c>
    </row>
    <row r="94" spans="1:12" x14ac:dyDescent="0.25">
      <c r="L94" s="7">
        <f>AVERAGE(L28,L44,L60,L76,L92)</f>
        <v>0.98560900088630932</v>
      </c>
    </row>
  </sheetData>
  <mergeCells count="12">
    <mergeCell ref="D30:E30"/>
    <mergeCell ref="F30:G30"/>
    <mergeCell ref="D62:E62"/>
    <mergeCell ref="F62:G62"/>
    <mergeCell ref="D78:E78"/>
    <mergeCell ref="F78:G78"/>
    <mergeCell ref="D6:E6"/>
    <mergeCell ref="F6:G6"/>
    <mergeCell ref="D46:E46"/>
    <mergeCell ref="F46:G46"/>
    <mergeCell ref="D14:E14"/>
    <mergeCell ref="F14:G14"/>
  </mergeCells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8"/>
  <sheetViews>
    <sheetView topLeftCell="A100" workbookViewId="0">
      <selection activeCell="P119" sqref="P119:P120"/>
    </sheetView>
  </sheetViews>
  <sheetFormatPr defaultRowHeight="13.2" x14ac:dyDescent="0.25"/>
  <cols>
    <col min="2" max="2" width="10.109375" bestFit="1" customWidth="1"/>
    <col min="9" max="9" width="9.109375" style="1" customWidth="1"/>
  </cols>
  <sheetData>
    <row r="1" spans="1:12" x14ac:dyDescent="0.25">
      <c r="A1" s="2" t="s">
        <v>28</v>
      </c>
      <c r="B1" s="3">
        <v>41082</v>
      </c>
      <c r="E1" s="1"/>
      <c r="G1" s="1"/>
    </row>
    <row r="2" spans="1:12" x14ac:dyDescent="0.25">
      <c r="A2" s="2" t="s">
        <v>27</v>
      </c>
      <c r="B2" s="2">
        <v>25</v>
      </c>
      <c r="E2" s="1"/>
      <c r="G2" s="1"/>
    </row>
    <row r="3" spans="1:12" x14ac:dyDescent="0.25">
      <c r="E3" s="1"/>
      <c r="G3" s="1"/>
    </row>
    <row r="4" spans="1:12" x14ac:dyDescent="0.25">
      <c r="A4" s="2" t="s">
        <v>26</v>
      </c>
      <c r="B4" s="2" t="s">
        <v>25</v>
      </c>
      <c r="C4" s="2"/>
      <c r="D4" s="2"/>
      <c r="E4" s="1"/>
      <c r="F4" s="2"/>
      <c r="G4" s="1"/>
    </row>
    <row r="5" spans="1:12" x14ac:dyDescent="0.25">
      <c r="A5" s="2"/>
      <c r="B5" s="2"/>
      <c r="C5" s="2"/>
      <c r="D5" s="2"/>
      <c r="E5" s="1"/>
      <c r="F5" s="2"/>
      <c r="G5" s="1"/>
    </row>
    <row r="6" spans="1:12" x14ac:dyDescent="0.25">
      <c r="A6" s="2"/>
      <c r="B6" s="2"/>
      <c r="C6" s="2"/>
      <c r="D6" s="9" t="s">
        <v>15</v>
      </c>
      <c r="E6" s="9"/>
      <c r="F6" s="9" t="s">
        <v>14</v>
      </c>
      <c r="G6" s="9"/>
      <c r="I6" s="1" t="s">
        <v>50</v>
      </c>
    </row>
    <row r="7" spans="1:12" x14ac:dyDescent="0.25">
      <c r="A7" s="2"/>
      <c r="B7" s="2" t="s">
        <v>12</v>
      </c>
      <c r="C7" s="2"/>
      <c r="D7" s="2" t="s">
        <v>11</v>
      </c>
      <c r="E7" s="1" t="s">
        <v>15</v>
      </c>
      <c r="F7" s="2" t="s">
        <v>10</v>
      </c>
      <c r="G7" s="1" t="s">
        <v>14</v>
      </c>
      <c r="H7" s="2" t="s">
        <v>49</v>
      </c>
    </row>
    <row r="8" spans="1:12" x14ac:dyDescent="0.25">
      <c r="A8" s="2" t="s">
        <v>24</v>
      </c>
      <c r="B8" s="2">
        <v>0.80610000000000004</v>
      </c>
      <c r="C8" s="2"/>
      <c r="D8" s="2">
        <v>0.9647</v>
      </c>
      <c r="E8" s="4">
        <f>D8-B8</f>
        <v>0.15859999999999996</v>
      </c>
      <c r="F8" s="2">
        <v>0.82069999999999999</v>
      </c>
      <c r="G8" s="4">
        <f>F8-B8</f>
        <v>1.4599999999999946E-2</v>
      </c>
      <c r="H8">
        <f>100-G8/E8*100</f>
        <v>90.794451450189186</v>
      </c>
      <c r="I8" s="1">
        <v>808.6961</v>
      </c>
    </row>
    <row r="9" spans="1:12" x14ac:dyDescent="0.25">
      <c r="A9" s="2" t="s">
        <v>23</v>
      </c>
      <c r="B9" s="2">
        <v>0.90800000000000003</v>
      </c>
      <c r="C9" s="2"/>
      <c r="D9" s="2">
        <v>1.07</v>
      </c>
      <c r="E9" s="4">
        <f>D9-B9</f>
        <v>0.16200000000000003</v>
      </c>
      <c r="F9" s="2">
        <v>0.92379999999999995</v>
      </c>
      <c r="G9" s="4">
        <f>F9-B9</f>
        <v>1.5799999999999925E-2</v>
      </c>
      <c r="H9">
        <f t="shared" ref="H9:H74" si="0">100-G9/E9*100</f>
        <v>90.246913580246968</v>
      </c>
      <c r="I9" s="1">
        <v>842.62620000000004</v>
      </c>
    </row>
    <row r="10" spans="1:12" x14ac:dyDescent="0.25">
      <c r="A10" s="2" t="s">
        <v>22</v>
      </c>
      <c r="B10" s="2">
        <v>1.0024999999999999</v>
      </c>
      <c r="C10" s="2"/>
      <c r="D10" s="2">
        <v>1.1820999999999999</v>
      </c>
      <c r="E10" s="4">
        <f>D10-B10</f>
        <v>0.17959999999999998</v>
      </c>
      <c r="F10" s="2">
        <v>1.0201</v>
      </c>
      <c r="G10" s="4">
        <f>F10-B10</f>
        <v>1.760000000000006E-2</v>
      </c>
      <c r="H10">
        <f t="shared" si="0"/>
        <v>90.200445434298402</v>
      </c>
      <c r="I10" s="1">
        <v>937.21230000000003</v>
      </c>
    </row>
    <row r="11" spans="1:12" x14ac:dyDescent="0.25">
      <c r="A11" s="2" t="s">
        <v>21</v>
      </c>
      <c r="B11" s="2">
        <v>0.70840000000000003</v>
      </c>
      <c r="C11" s="2"/>
      <c r="D11" s="2">
        <v>0.86160000000000003</v>
      </c>
      <c r="E11" s="4">
        <f>D11-B11</f>
        <v>0.1532</v>
      </c>
      <c r="F11" s="2">
        <v>0.72330000000000005</v>
      </c>
      <c r="G11" s="4">
        <f>F11-B11</f>
        <v>1.4900000000000024E-2</v>
      </c>
      <c r="H11">
        <f t="shared" si="0"/>
        <v>90.274151436031318</v>
      </c>
      <c r="I11" s="1">
        <v>770.79229999999995</v>
      </c>
    </row>
    <row r="12" spans="1:12" x14ac:dyDescent="0.25">
      <c r="A12" s="2" t="s">
        <v>20</v>
      </c>
      <c r="B12" s="2">
        <v>0.6048</v>
      </c>
      <c r="C12" s="2"/>
      <c r="D12" s="2">
        <v>0.76139999999999997</v>
      </c>
      <c r="E12" s="4">
        <f>D12-B12</f>
        <v>0.15659999999999996</v>
      </c>
      <c r="F12" s="2">
        <v>0.61980000000000002</v>
      </c>
      <c r="G12" s="4">
        <f>F12-B12</f>
        <v>1.5000000000000013E-2</v>
      </c>
      <c r="H12">
        <f t="shared" si="0"/>
        <v>90.421455938697306</v>
      </c>
      <c r="I12" s="1">
        <v>933.84320000000002</v>
      </c>
    </row>
    <row r="13" spans="1:12" x14ac:dyDescent="0.25">
      <c r="E13" s="1"/>
      <c r="G13" s="1"/>
      <c r="H13" s="8">
        <f>AVERAGE(H8:H12)</f>
        <v>90.387483567892644</v>
      </c>
    </row>
    <row r="14" spans="1:12" x14ac:dyDescent="0.25">
      <c r="A14" s="2"/>
      <c r="B14" s="2"/>
      <c r="C14" s="2"/>
      <c r="D14" s="9" t="s">
        <v>15</v>
      </c>
      <c r="E14" s="9"/>
      <c r="F14" s="9" t="s">
        <v>14</v>
      </c>
      <c r="G14" s="9"/>
      <c r="I14" s="1" t="s">
        <v>50</v>
      </c>
    </row>
    <row r="15" spans="1:12" x14ac:dyDescent="0.25">
      <c r="A15" s="2" t="s">
        <v>19</v>
      </c>
      <c r="B15" s="2" t="s">
        <v>12</v>
      </c>
      <c r="C15" s="2"/>
      <c r="D15" s="2" t="s">
        <v>11</v>
      </c>
      <c r="E15" s="1" t="s">
        <v>15</v>
      </c>
      <c r="F15" s="2" t="s">
        <v>10</v>
      </c>
      <c r="G15" s="1" t="s">
        <v>14</v>
      </c>
      <c r="H15" s="2" t="s">
        <v>49</v>
      </c>
      <c r="I15" s="4">
        <v>846.18269999999995</v>
      </c>
      <c r="J15" t="s">
        <v>51</v>
      </c>
    </row>
    <row r="16" spans="1:12" x14ac:dyDescent="0.25">
      <c r="A16" s="2" t="s">
        <v>9</v>
      </c>
      <c r="B16" s="2">
        <v>0.54830000000000001</v>
      </c>
      <c r="C16" s="2"/>
      <c r="D16" s="2">
        <v>0.54959999999999998</v>
      </c>
      <c r="E16" s="1">
        <f>D16-B16</f>
        <v>1.2999999999999678E-3</v>
      </c>
      <c r="F16" s="2">
        <v>0.54869999999999997</v>
      </c>
      <c r="G16" s="1">
        <f>F16-B16</f>
        <v>3.9999999999995595E-4</v>
      </c>
      <c r="H16">
        <f t="shared" si="0"/>
        <v>69.230769230771855</v>
      </c>
      <c r="I16" s="1">
        <v>5.8103999999999996</v>
      </c>
      <c r="K16">
        <v>10</v>
      </c>
      <c r="L16">
        <f>I16*COS(K16/180*3.142)</f>
        <v>5.7221041333912179</v>
      </c>
    </row>
    <row r="17" spans="1:12" x14ac:dyDescent="0.25">
      <c r="A17" s="2" t="s">
        <v>8</v>
      </c>
      <c r="B17" s="2">
        <v>0.40849999999999997</v>
      </c>
      <c r="C17" s="2"/>
      <c r="D17" s="2">
        <v>0.40989999999999999</v>
      </c>
      <c r="E17" s="1">
        <f t="shared" ref="E17:E33" si="1">D17-B17</f>
        <v>1.4000000000000123E-3</v>
      </c>
      <c r="F17" s="2">
        <v>0.40889999999999999</v>
      </c>
      <c r="G17" s="1">
        <f t="shared" ref="G17:G33" si="2">F17-B17</f>
        <v>4.0000000000001146E-4</v>
      </c>
      <c r="H17">
        <f t="shared" si="0"/>
        <v>71.428571428570862</v>
      </c>
      <c r="I17" s="1">
        <v>7.0875000000000004</v>
      </c>
      <c r="K17">
        <v>10</v>
      </c>
      <c r="L17">
        <f t="shared" ref="L17:L34" si="3">I17*COS(K17/180*3.142)</f>
        <v>6.9797970957955151</v>
      </c>
    </row>
    <row r="18" spans="1:12" x14ac:dyDescent="0.25">
      <c r="A18" s="2" t="s">
        <v>7</v>
      </c>
      <c r="B18" s="2">
        <v>0.51149999999999995</v>
      </c>
      <c r="C18" s="2"/>
      <c r="D18" s="2">
        <v>0.51829999999999998</v>
      </c>
      <c r="E18" s="1">
        <f>D18-B18</f>
        <v>6.8000000000000282E-3</v>
      </c>
      <c r="F18" s="2">
        <v>0.51229999999999998</v>
      </c>
      <c r="G18" s="1">
        <f t="shared" si="2"/>
        <v>8.0000000000002292E-4</v>
      </c>
      <c r="H18">
        <f t="shared" si="0"/>
        <v>88.235294117646774</v>
      </c>
      <c r="I18" s="1">
        <v>35.703499999999998</v>
      </c>
      <c r="K18">
        <v>10</v>
      </c>
      <c r="L18">
        <f t="shared" si="3"/>
        <v>35.160943295906193</v>
      </c>
    </row>
    <row r="19" spans="1:12" x14ac:dyDescent="0.25">
      <c r="A19" s="2" t="s">
        <v>6</v>
      </c>
      <c r="B19" s="2">
        <v>0.40539999999999998</v>
      </c>
      <c r="C19" s="2"/>
      <c r="D19" s="2">
        <v>0.41149999999999998</v>
      </c>
      <c r="E19" s="1">
        <f t="shared" si="1"/>
        <v>6.0999999999999943E-3</v>
      </c>
      <c r="F19" s="2">
        <v>0.40610000000000002</v>
      </c>
      <c r="G19" s="1">
        <f t="shared" si="2"/>
        <v>7.0000000000003393E-4</v>
      </c>
      <c r="H19">
        <f t="shared" si="0"/>
        <v>88.524590163933865</v>
      </c>
      <c r="I19" s="1">
        <v>29.446000000000002</v>
      </c>
      <c r="K19">
        <v>10</v>
      </c>
      <c r="L19">
        <f t="shared" si="3"/>
        <v>28.998533373233826</v>
      </c>
    </row>
    <row r="20" spans="1:12" x14ac:dyDescent="0.25">
      <c r="A20" s="2" t="s">
        <v>5</v>
      </c>
      <c r="B20" s="2">
        <v>0.47189999999999999</v>
      </c>
      <c r="C20" s="2"/>
      <c r="D20" s="2">
        <v>0.48730000000000001</v>
      </c>
      <c r="E20" s="1">
        <f t="shared" si="1"/>
        <v>1.5400000000000025E-2</v>
      </c>
      <c r="F20" s="2">
        <v>0.47349999999999998</v>
      </c>
      <c r="G20" s="1">
        <f t="shared" si="2"/>
        <v>1.5999999999999903E-3</v>
      </c>
      <c r="H20">
        <f t="shared" si="0"/>
        <v>89.610389610389689</v>
      </c>
      <c r="I20" s="1">
        <v>81.694299999999998</v>
      </c>
      <c r="K20">
        <v>10</v>
      </c>
      <c r="L20">
        <f t="shared" si="3"/>
        <v>80.452858960571078</v>
      </c>
    </row>
    <row r="21" spans="1:12" x14ac:dyDescent="0.25">
      <c r="A21" s="2" t="s">
        <v>4</v>
      </c>
      <c r="B21" s="2">
        <v>0.33379999999999999</v>
      </c>
      <c r="C21" s="2"/>
      <c r="D21" s="2">
        <v>0.35020000000000001</v>
      </c>
      <c r="E21" s="1">
        <f t="shared" si="1"/>
        <v>1.6400000000000026E-2</v>
      </c>
      <c r="F21" s="2">
        <v>0.33550000000000002</v>
      </c>
      <c r="G21" s="1">
        <f t="shared" si="2"/>
        <v>1.7000000000000348E-3</v>
      </c>
      <c r="H21">
        <f t="shared" si="0"/>
        <v>89.634146341463222</v>
      </c>
      <c r="I21" s="1">
        <v>81.837199999999996</v>
      </c>
      <c r="K21">
        <v>10</v>
      </c>
      <c r="L21">
        <f t="shared" si="3"/>
        <v>80.593587426883474</v>
      </c>
    </row>
    <row r="22" spans="1:12" x14ac:dyDescent="0.25">
      <c r="A22" s="2" t="s">
        <v>3</v>
      </c>
      <c r="B22" s="2">
        <v>0.35620000000000002</v>
      </c>
      <c r="C22" s="2"/>
      <c r="D22" s="2">
        <v>0.3775</v>
      </c>
      <c r="E22" s="1">
        <f t="shared" si="1"/>
        <v>2.1299999999999986E-2</v>
      </c>
      <c r="F22" s="2">
        <v>0.35809999999999997</v>
      </c>
      <c r="G22" s="1">
        <f>F22-B22</f>
        <v>1.8999999999999573E-3</v>
      </c>
      <c r="H22">
        <f t="shared" si="0"/>
        <v>91.079812206572967</v>
      </c>
      <c r="I22" s="1">
        <v>104.6973</v>
      </c>
      <c r="K22">
        <v>10</v>
      </c>
      <c r="L22">
        <f t="shared" si="3"/>
        <v>103.10630130195862</v>
      </c>
    </row>
    <row r="23" spans="1:12" x14ac:dyDescent="0.25">
      <c r="A23" s="2" t="s">
        <v>2</v>
      </c>
      <c r="B23" s="2">
        <v>0.35670000000000002</v>
      </c>
      <c r="C23" s="2"/>
      <c r="D23" s="2">
        <v>0.37840000000000001</v>
      </c>
      <c r="E23" s="1">
        <f t="shared" si="1"/>
        <v>2.1699999999999997E-2</v>
      </c>
      <c r="F23" s="2">
        <v>0.35870000000000002</v>
      </c>
      <c r="G23" s="1">
        <f t="shared" si="2"/>
        <v>2.0000000000000018E-3</v>
      </c>
      <c r="H23">
        <f t="shared" si="0"/>
        <v>90.78341013824884</v>
      </c>
      <c r="I23" s="1">
        <v>113.5608</v>
      </c>
      <c r="K23">
        <v>10</v>
      </c>
      <c r="L23">
        <f t="shared" si="3"/>
        <v>111.83510998747306</v>
      </c>
    </row>
    <row r="24" spans="1:12" x14ac:dyDescent="0.25">
      <c r="A24" s="2" t="s">
        <v>1</v>
      </c>
      <c r="B24" s="2">
        <v>0.43330000000000002</v>
      </c>
      <c r="C24" s="2"/>
      <c r="D24" s="2">
        <v>0.45190000000000002</v>
      </c>
      <c r="E24" s="1">
        <f t="shared" si="1"/>
        <v>1.8600000000000005E-2</v>
      </c>
      <c r="F24" s="2">
        <v>0.43519999999999998</v>
      </c>
      <c r="G24" s="1">
        <f t="shared" si="2"/>
        <v>1.8999999999999573E-3</v>
      </c>
      <c r="H24">
        <f t="shared" si="0"/>
        <v>89.784946236559378</v>
      </c>
      <c r="I24" s="1">
        <v>99.378900000000002</v>
      </c>
      <c r="K24">
        <f>K23+60/11</f>
        <v>15.454545454545453</v>
      </c>
      <c r="L24">
        <f t="shared" si="3"/>
        <v>95.78464725070738</v>
      </c>
    </row>
    <row r="25" spans="1:12" x14ac:dyDescent="0.25">
      <c r="A25" s="2" t="s">
        <v>0</v>
      </c>
      <c r="B25" s="2">
        <v>0.43869999999999998</v>
      </c>
      <c r="C25" s="2"/>
      <c r="D25" s="2">
        <v>0.45390000000000003</v>
      </c>
      <c r="E25" s="1">
        <f>D25-B25</f>
        <v>1.5200000000000047E-2</v>
      </c>
      <c r="F25" s="2">
        <v>0.44009999999999999</v>
      </c>
      <c r="G25" s="1">
        <f t="shared" si="2"/>
        <v>1.4000000000000123E-3</v>
      </c>
      <c r="H25">
        <f t="shared" si="0"/>
        <v>90.789473684210478</v>
      </c>
      <c r="I25" s="1">
        <v>81.584999999999994</v>
      </c>
      <c r="K25">
        <f t="shared" ref="K25:K34" si="4">K24+60/11</f>
        <v>20.909090909090907</v>
      </c>
      <c r="L25">
        <f t="shared" si="3"/>
        <v>76.211075356405402</v>
      </c>
    </row>
    <row r="26" spans="1:12" x14ac:dyDescent="0.25">
      <c r="A26" s="2" t="s">
        <v>29</v>
      </c>
      <c r="B26" s="2">
        <v>0.4118</v>
      </c>
      <c r="C26" s="2"/>
      <c r="D26" s="2">
        <v>0.4234</v>
      </c>
      <c r="E26" s="1">
        <f t="shared" si="1"/>
        <v>1.1599999999999999E-2</v>
      </c>
      <c r="F26" s="2">
        <v>0.41299999999999998</v>
      </c>
      <c r="G26" s="1">
        <f t="shared" si="2"/>
        <v>1.1999999999999789E-3</v>
      </c>
      <c r="H26">
        <f t="shared" si="0"/>
        <v>89.655172413793281</v>
      </c>
      <c r="I26" s="1">
        <v>68.813999999999993</v>
      </c>
      <c r="K26">
        <f t="shared" si="4"/>
        <v>26.36363636363636</v>
      </c>
      <c r="L26">
        <f t="shared" si="3"/>
        <v>61.655092327607278</v>
      </c>
    </row>
    <row r="27" spans="1:12" x14ac:dyDescent="0.25">
      <c r="A27" s="2" t="s">
        <v>31</v>
      </c>
      <c r="B27" s="2">
        <v>0.43630000000000002</v>
      </c>
      <c r="C27" s="2"/>
      <c r="D27" s="2">
        <v>0.44330000000000003</v>
      </c>
      <c r="E27" s="1">
        <f t="shared" si="1"/>
        <v>7.0000000000000062E-3</v>
      </c>
      <c r="F27" s="2">
        <v>0.43730000000000002</v>
      </c>
      <c r="G27" s="1">
        <f t="shared" si="2"/>
        <v>1.0000000000000009E-3</v>
      </c>
      <c r="H27">
        <f t="shared" si="0"/>
        <v>85.714285714285722</v>
      </c>
      <c r="I27" s="1">
        <v>44.7102</v>
      </c>
      <c r="K27">
        <f t="shared" si="4"/>
        <v>31.818181818181813</v>
      </c>
      <c r="L27">
        <f t="shared" si="3"/>
        <v>37.98969647614436</v>
      </c>
    </row>
    <row r="28" spans="1:12" x14ac:dyDescent="0.25">
      <c r="A28" s="2" t="s">
        <v>32</v>
      </c>
      <c r="B28" s="2">
        <v>0.50539999999999996</v>
      </c>
      <c r="C28" s="2"/>
      <c r="D28" s="2">
        <v>0.50929999999999997</v>
      </c>
      <c r="E28" s="1">
        <f t="shared" si="1"/>
        <v>3.9000000000000146E-3</v>
      </c>
      <c r="F28" s="2">
        <v>0.50619999999999998</v>
      </c>
      <c r="G28" s="1">
        <f t="shared" si="2"/>
        <v>8.0000000000002292E-4</v>
      </c>
      <c r="H28">
        <f t="shared" si="0"/>
        <v>79.487179487178977</v>
      </c>
      <c r="I28" s="1">
        <v>25.953299999999999</v>
      </c>
      <c r="K28">
        <f t="shared" si="4"/>
        <v>37.272727272727266</v>
      </c>
      <c r="L28">
        <f t="shared" si="3"/>
        <v>20.651319933074227</v>
      </c>
    </row>
    <row r="29" spans="1:12" x14ac:dyDescent="0.25">
      <c r="A29" s="2" t="s">
        <v>33</v>
      </c>
      <c r="B29" s="2">
        <v>0.47270000000000001</v>
      </c>
      <c r="C29" s="2"/>
      <c r="D29" s="2">
        <v>0.47420000000000001</v>
      </c>
      <c r="E29" s="1">
        <f t="shared" si="1"/>
        <v>1.5000000000000013E-3</v>
      </c>
      <c r="F29" s="2">
        <v>0.47299999999999998</v>
      </c>
      <c r="G29" s="1">
        <f t="shared" si="2"/>
        <v>2.9999999999996696E-4</v>
      </c>
      <c r="H29">
        <f t="shared" si="0"/>
        <v>80.000000000002217</v>
      </c>
      <c r="I29" s="1">
        <v>13.4488</v>
      </c>
      <c r="K29">
        <f t="shared" si="4"/>
        <v>42.72727272727272</v>
      </c>
      <c r="L29">
        <f t="shared" si="3"/>
        <v>9.8784945852018815</v>
      </c>
    </row>
    <row r="30" spans="1:12" x14ac:dyDescent="0.25">
      <c r="A30" s="2" t="s">
        <v>34</v>
      </c>
      <c r="B30" s="2">
        <v>0.34420000000000001</v>
      </c>
      <c r="C30" s="2"/>
      <c r="D30" s="2">
        <v>0.34520000000000001</v>
      </c>
      <c r="E30" s="1">
        <f t="shared" si="1"/>
        <v>1.0000000000000009E-3</v>
      </c>
      <c r="F30" s="2">
        <v>0.34429999999999999</v>
      </c>
      <c r="G30" s="1">
        <f t="shared" si="2"/>
        <v>9.9999999999988987E-5</v>
      </c>
      <c r="H30">
        <f t="shared" si="0"/>
        <v>90.000000000001108</v>
      </c>
      <c r="I30" s="1">
        <v>8.5420999999999996</v>
      </c>
      <c r="K30">
        <f t="shared" si="4"/>
        <v>48.181818181818173</v>
      </c>
      <c r="L30">
        <f t="shared" si="3"/>
        <v>5.694913301365685</v>
      </c>
    </row>
    <row r="31" spans="1:12" x14ac:dyDescent="0.25">
      <c r="A31" s="2" t="s">
        <v>35</v>
      </c>
      <c r="B31" s="2">
        <v>0.33910000000000001</v>
      </c>
      <c r="C31" s="2"/>
      <c r="D31" s="2">
        <v>0.34</v>
      </c>
      <c r="E31" s="1">
        <f t="shared" si="1"/>
        <v>9.000000000000119E-4</v>
      </c>
      <c r="F31" s="2">
        <v>0.33939999999999998</v>
      </c>
      <c r="G31" s="1">
        <f t="shared" si="2"/>
        <v>2.9999999999996696E-4</v>
      </c>
      <c r="H31">
        <f t="shared" si="0"/>
        <v>66.666666666670778</v>
      </c>
      <c r="I31" s="1">
        <v>4.5308999999999999</v>
      </c>
      <c r="K31">
        <f t="shared" si="4"/>
        <v>53.636363636363626</v>
      </c>
      <c r="L31">
        <f t="shared" si="3"/>
        <v>2.6859636453647382</v>
      </c>
    </row>
    <row r="32" spans="1:12" x14ac:dyDescent="0.25">
      <c r="A32" s="2" t="s">
        <v>36</v>
      </c>
      <c r="B32" s="2">
        <v>0.48159999999999997</v>
      </c>
      <c r="C32" s="2"/>
      <c r="D32" s="2">
        <v>0.4819</v>
      </c>
      <c r="E32" s="1">
        <f t="shared" si="1"/>
        <v>3.0000000000002247E-4</v>
      </c>
      <c r="F32" s="2">
        <v>0.48170000000000002</v>
      </c>
      <c r="G32" s="1">
        <f t="shared" si="2"/>
        <v>1.000000000000445E-4</v>
      </c>
      <c r="H32">
        <f t="shared" si="0"/>
        <v>66.666666666654322</v>
      </c>
      <c r="I32" s="1">
        <v>2.2936000000000001</v>
      </c>
      <c r="K32">
        <f t="shared" si="4"/>
        <v>59.090909090909079</v>
      </c>
      <c r="L32">
        <f t="shared" si="3"/>
        <v>1.1779073015937307</v>
      </c>
    </row>
    <row r="33" spans="1:12" x14ac:dyDescent="0.25">
      <c r="A33" s="2" t="s">
        <v>37</v>
      </c>
      <c r="B33" s="2">
        <v>0.32529999999999998</v>
      </c>
      <c r="C33" s="2"/>
      <c r="D33" s="2">
        <v>0.32550000000000001</v>
      </c>
      <c r="E33" s="1">
        <f t="shared" si="1"/>
        <v>2.0000000000003348E-4</v>
      </c>
      <c r="F33" s="2">
        <v>0.32529999999999998</v>
      </c>
      <c r="G33" s="1">
        <f t="shared" si="2"/>
        <v>0</v>
      </c>
      <c r="H33">
        <f t="shared" si="0"/>
        <v>100</v>
      </c>
      <c r="I33" s="1">
        <v>1.2259</v>
      </c>
      <c r="K33">
        <f t="shared" si="4"/>
        <v>64.545454545454533</v>
      </c>
      <c r="L33">
        <f t="shared" si="3"/>
        <v>0.52672389405186315</v>
      </c>
    </row>
    <row r="34" spans="1:12" x14ac:dyDescent="0.25">
      <c r="A34" s="2" t="s">
        <v>38</v>
      </c>
      <c r="B34" s="2">
        <v>0.54090000000000005</v>
      </c>
      <c r="C34" s="2"/>
      <c r="D34" s="2">
        <v>0.54179999999999995</v>
      </c>
      <c r="E34" s="1">
        <f>D34-B34</f>
        <v>8.9999999999990088E-4</v>
      </c>
      <c r="F34" s="2">
        <v>0.54120000000000001</v>
      </c>
      <c r="G34" s="1">
        <f>F34-B34</f>
        <v>2.9999999999996696E-4</v>
      </c>
      <c r="H34">
        <f t="shared" si="0"/>
        <v>66.666666666666671</v>
      </c>
      <c r="I34" s="1">
        <v>2.5674999999999999</v>
      </c>
      <c r="K34">
        <f t="shared" si="4"/>
        <v>69.999999999999986</v>
      </c>
      <c r="L34">
        <f t="shared" si="3"/>
        <v>0.87775451135968297</v>
      </c>
    </row>
    <row r="35" spans="1:12" x14ac:dyDescent="0.25">
      <c r="A35" s="2" t="s">
        <v>39</v>
      </c>
      <c r="B35" s="2"/>
      <c r="C35" s="2"/>
      <c r="D35" s="2"/>
      <c r="E35" s="1"/>
      <c r="F35" s="2"/>
      <c r="G35" s="1"/>
      <c r="L35" s="7">
        <f>SUM(L17:L29)</f>
        <v>749.29745737096232</v>
      </c>
    </row>
    <row r="36" spans="1:12" x14ac:dyDescent="0.25">
      <c r="A36" s="2" t="s">
        <v>40</v>
      </c>
      <c r="B36" s="2"/>
      <c r="C36" s="2"/>
      <c r="D36" s="2"/>
      <c r="E36" s="1"/>
      <c r="F36" s="2"/>
      <c r="G36" s="1"/>
      <c r="L36" s="7">
        <f>I15/L35</f>
        <v>1.1293014432065152</v>
      </c>
    </row>
    <row r="37" spans="1:12" x14ac:dyDescent="0.25">
      <c r="A37" s="1" t="s">
        <v>30</v>
      </c>
      <c r="B37" s="2"/>
      <c r="C37" s="2"/>
      <c r="D37" s="2"/>
      <c r="E37" s="4">
        <f>SUM(E16:E34)</f>
        <v>0.15150000000000008</v>
      </c>
      <c r="F37" s="2"/>
      <c r="G37" s="4">
        <f>SUM(G16:G34)</f>
        <v>1.6899999999999915E-2</v>
      </c>
      <c r="H37">
        <f t="shared" si="0"/>
        <v>88.844884488448912</v>
      </c>
      <c r="I37" s="4">
        <f>SUM(I16:I34)</f>
        <v>812.88720000000001</v>
      </c>
    </row>
    <row r="38" spans="1:12" x14ac:dyDescent="0.25">
      <c r="A38" s="2"/>
      <c r="B38" s="2"/>
      <c r="C38" s="2"/>
      <c r="D38" s="2"/>
      <c r="E38" s="1"/>
      <c r="F38" s="2"/>
      <c r="G38" s="1"/>
    </row>
    <row r="39" spans="1:12" x14ac:dyDescent="0.25">
      <c r="A39" s="2"/>
      <c r="B39" s="2"/>
      <c r="C39" s="2"/>
      <c r="D39" s="9" t="s">
        <v>15</v>
      </c>
      <c r="E39" s="9"/>
      <c r="F39" s="9" t="s">
        <v>14</v>
      </c>
      <c r="G39" s="9"/>
      <c r="I39" s="1" t="s">
        <v>50</v>
      </c>
    </row>
    <row r="40" spans="1:12" x14ac:dyDescent="0.25">
      <c r="A40" s="2" t="s">
        <v>18</v>
      </c>
      <c r="B40" s="2" t="s">
        <v>12</v>
      </c>
      <c r="C40" s="2"/>
      <c r="D40" s="2" t="s">
        <v>11</v>
      </c>
      <c r="E40" s="1" t="s">
        <v>15</v>
      </c>
      <c r="F40" s="2" t="s">
        <v>10</v>
      </c>
      <c r="G40" s="1" t="s">
        <v>14</v>
      </c>
      <c r="H40" s="2" t="s">
        <v>49</v>
      </c>
      <c r="I40" s="4">
        <v>1045.8</v>
      </c>
      <c r="J40" t="s">
        <v>51</v>
      </c>
    </row>
    <row r="41" spans="1:12" x14ac:dyDescent="0.25">
      <c r="A41" s="2" t="s">
        <v>9</v>
      </c>
      <c r="B41" s="2">
        <v>0.47839999999999999</v>
      </c>
      <c r="C41" s="2"/>
      <c r="D41" s="2">
        <v>0.4798</v>
      </c>
      <c r="E41" s="1">
        <f>D41-B41</f>
        <v>1.4000000000000123E-3</v>
      </c>
      <c r="F41" s="2">
        <v>0.47870000000000001</v>
      </c>
      <c r="G41" s="1">
        <f>F41-B41</f>
        <v>3.0000000000002247E-4</v>
      </c>
      <c r="H41">
        <f t="shared" si="0"/>
        <v>78.571428571427163</v>
      </c>
      <c r="I41" s="1">
        <v>9.0411999999999999</v>
      </c>
      <c r="K41">
        <v>10</v>
      </c>
      <c r="L41">
        <f>I41*COS(K41/180*3.142)</f>
        <v>8.9038083248686295</v>
      </c>
    </row>
    <row r="42" spans="1:12" x14ac:dyDescent="0.25">
      <c r="A42" s="2" t="s">
        <v>8</v>
      </c>
      <c r="B42" s="2">
        <v>0.31919999999999998</v>
      </c>
      <c r="C42" s="2"/>
      <c r="D42" s="2">
        <v>0.32069999999999999</v>
      </c>
      <c r="E42" s="1">
        <f>D42-B42</f>
        <v>1.5000000000000013E-3</v>
      </c>
      <c r="F42" s="2">
        <v>0.31950000000000001</v>
      </c>
      <c r="G42" s="1">
        <f t="shared" ref="G42:G60" si="5">F42-B42</f>
        <v>3.0000000000002247E-4</v>
      </c>
      <c r="H42">
        <f t="shared" si="0"/>
        <v>79.999999999998522</v>
      </c>
      <c r="I42" s="1">
        <v>9.0770999999999997</v>
      </c>
      <c r="K42">
        <v>10</v>
      </c>
      <c r="L42">
        <f t="shared" ref="L42:L61" si="6">I42*COS(K42/180*3.142)</f>
        <v>8.939162782115762</v>
      </c>
    </row>
    <row r="43" spans="1:12" x14ac:dyDescent="0.25">
      <c r="A43" s="2" t="s">
        <v>7</v>
      </c>
      <c r="B43" s="2">
        <v>0.39379999999999998</v>
      </c>
      <c r="C43" s="2"/>
      <c r="D43" s="2">
        <v>0.40029999999999999</v>
      </c>
      <c r="E43" s="1">
        <f t="shared" ref="E43:E60" si="7">D43-B43</f>
        <v>6.5000000000000058E-3</v>
      </c>
      <c r="F43" s="2">
        <v>0.39460000000000001</v>
      </c>
      <c r="G43" s="1">
        <f t="shared" si="5"/>
        <v>8.0000000000002292E-4</v>
      </c>
      <c r="H43">
        <f t="shared" si="0"/>
        <v>87.692307692307352</v>
      </c>
      <c r="I43" s="1">
        <v>32.219299999999997</v>
      </c>
      <c r="K43">
        <v>10</v>
      </c>
      <c r="L43">
        <f t="shared" si="6"/>
        <v>31.729689815670461</v>
      </c>
    </row>
    <row r="44" spans="1:12" x14ac:dyDescent="0.25">
      <c r="A44" s="2" t="s">
        <v>6</v>
      </c>
      <c r="B44" s="2">
        <v>0.35149999999999998</v>
      </c>
      <c r="C44" s="2"/>
      <c r="D44" s="2">
        <v>0.3579</v>
      </c>
      <c r="E44" s="1">
        <f t="shared" si="7"/>
        <v>6.4000000000000168E-3</v>
      </c>
      <c r="F44" s="2">
        <v>0.35239999999999999</v>
      </c>
      <c r="G44" s="1">
        <f t="shared" si="5"/>
        <v>9.000000000000119E-4</v>
      </c>
      <c r="H44">
        <f t="shared" si="0"/>
        <v>85.937499999999858</v>
      </c>
      <c r="I44" s="1">
        <v>32.454500000000003</v>
      </c>
      <c r="K44">
        <v>10</v>
      </c>
      <c r="L44">
        <f t="shared" si="6"/>
        <v>31.961315674849459</v>
      </c>
    </row>
    <row r="45" spans="1:12" x14ac:dyDescent="0.25">
      <c r="A45" s="2" t="s">
        <v>5</v>
      </c>
      <c r="B45" s="2">
        <v>0.55020000000000002</v>
      </c>
      <c r="C45" s="2"/>
      <c r="D45" s="2">
        <v>0.56489999999999996</v>
      </c>
      <c r="E45" s="1">
        <f t="shared" si="7"/>
        <v>1.4699999999999935E-2</v>
      </c>
      <c r="F45" s="2">
        <v>0.55210000000000004</v>
      </c>
      <c r="G45" s="1">
        <f t="shared" si="5"/>
        <v>1.9000000000000128E-3</v>
      </c>
      <c r="H45">
        <f t="shared" si="0"/>
        <v>87.074829931972644</v>
      </c>
      <c r="I45" s="1">
        <v>78.971999999999994</v>
      </c>
      <c r="K45">
        <v>10</v>
      </c>
      <c r="L45">
        <f t="shared" si="6"/>
        <v>77.771927513109461</v>
      </c>
    </row>
    <row r="46" spans="1:12" x14ac:dyDescent="0.25">
      <c r="A46" s="2" t="s">
        <v>4</v>
      </c>
      <c r="B46" s="2">
        <v>0.40949999999999998</v>
      </c>
      <c r="C46" s="2"/>
      <c r="D46" s="2">
        <v>0.42699999999999999</v>
      </c>
      <c r="E46" s="1">
        <f t="shared" si="7"/>
        <v>1.7500000000000016E-2</v>
      </c>
      <c r="F46" s="2">
        <v>0.41160000000000002</v>
      </c>
      <c r="G46" s="1">
        <f t="shared" si="5"/>
        <v>2.1000000000000463E-3</v>
      </c>
      <c r="H46">
        <f t="shared" si="0"/>
        <v>87.999999999999744</v>
      </c>
      <c r="I46" s="1">
        <v>95.447299999999998</v>
      </c>
      <c r="K46">
        <v>10</v>
      </c>
      <c r="L46">
        <f t="shared" si="6"/>
        <v>93.99686593883925</v>
      </c>
    </row>
    <row r="47" spans="1:12" x14ac:dyDescent="0.25">
      <c r="A47" s="2" t="s">
        <v>3</v>
      </c>
      <c r="B47" s="2">
        <v>0.50480000000000003</v>
      </c>
      <c r="C47" s="2"/>
      <c r="D47" s="2">
        <v>0.52839999999999998</v>
      </c>
      <c r="E47" s="1">
        <f t="shared" si="7"/>
        <v>2.3599999999999954E-2</v>
      </c>
      <c r="F47" s="2">
        <v>0.50729999999999997</v>
      </c>
      <c r="G47" s="1">
        <f t="shared" si="5"/>
        <v>2.4999999999999467E-3</v>
      </c>
      <c r="H47">
        <f t="shared" si="0"/>
        <v>89.406779661017154</v>
      </c>
      <c r="I47" s="1">
        <v>122.33799999999999</v>
      </c>
      <c r="K47">
        <v>10</v>
      </c>
      <c r="L47">
        <f t="shared" si="6"/>
        <v>120.47893010305914</v>
      </c>
    </row>
    <row r="48" spans="1:12" x14ac:dyDescent="0.25">
      <c r="A48" s="2" t="s">
        <v>2</v>
      </c>
      <c r="B48" s="2">
        <v>0.3679</v>
      </c>
      <c r="C48" s="2"/>
      <c r="D48" s="2">
        <v>0.39389999999999997</v>
      </c>
      <c r="E48" s="1">
        <f t="shared" si="7"/>
        <v>2.5999999999999968E-2</v>
      </c>
      <c r="F48" s="2">
        <v>0.37069999999999997</v>
      </c>
      <c r="G48" s="1">
        <f t="shared" si="5"/>
        <v>2.7999999999999692E-3</v>
      </c>
      <c r="H48">
        <f t="shared" si="0"/>
        <v>89.23076923076934</v>
      </c>
      <c r="I48" s="1">
        <v>130.03569999999999</v>
      </c>
      <c r="K48">
        <v>10</v>
      </c>
      <c r="L48">
        <f t="shared" si="6"/>
        <v>128.05965449167363</v>
      </c>
    </row>
    <row r="49" spans="1:12" x14ac:dyDescent="0.25">
      <c r="A49" s="2" t="s">
        <v>1</v>
      </c>
      <c r="B49" s="2">
        <v>0.57479999999999998</v>
      </c>
      <c r="C49" s="2"/>
      <c r="D49" s="2">
        <v>0.5968</v>
      </c>
      <c r="E49" s="1">
        <f t="shared" si="7"/>
        <v>2.200000000000002E-2</v>
      </c>
      <c r="F49" s="2">
        <v>0.57709999999999995</v>
      </c>
      <c r="G49" s="1">
        <f t="shared" si="5"/>
        <v>2.2999999999999687E-3</v>
      </c>
      <c r="H49">
        <f t="shared" si="0"/>
        <v>89.545454545454703</v>
      </c>
      <c r="I49" s="1">
        <v>104.40309999999999</v>
      </c>
      <c r="K49">
        <f>K48+60/13</f>
        <v>14.615384615384615</v>
      </c>
      <c r="L49">
        <f t="shared" si="6"/>
        <v>101.0238958820289</v>
      </c>
    </row>
    <row r="50" spans="1:12" x14ac:dyDescent="0.25">
      <c r="A50" s="2" t="s">
        <v>0</v>
      </c>
      <c r="B50" s="2">
        <v>0.43230000000000002</v>
      </c>
      <c r="C50" s="2"/>
      <c r="D50" s="2">
        <v>0.4526</v>
      </c>
      <c r="E50" s="1">
        <f t="shared" si="7"/>
        <v>2.0299999999999985E-2</v>
      </c>
      <c r="F50" s="2">
        <v>0.43430000000000002</v>
      </c>
      <c r="G50" s="1">
        <f t="shared" si="5"/>
        <v>2.0000000000000018E-3</v>
      </c>
      <c r="H50">
        <f t="shared" si="0"/>
        <v>90.147783251231516</v>
      </c>
      <c r="I50" s="1">
        <v>101.1858</v>
      </c>
      <c r="K50">
        <f t="shared" ref="K50:K61" si="8">K49+60/13</f>
        <v>19.23076923076923</v>
      </c>
      <c r="L50">
        <f t="shared" si="6"/>
        <v>95.53814386106049</v>
      </c>
    </row>
    <row r="51" spans="1:12" x14ac:dyDescent="0.25">
      <c r="A51" s="2" t="s">
        <v>29</v>
      </c>
      <c r="B51" s="2">
        <v>0.41239999999999999</v>
      </c>
      <c r="C51" s="2"/>
      <c r="D51" s="2">
        <v>0.43049999999999999</v>
      </c>
      <c r="E51" s="1">
        <f t="shared" si="7"/>
        <v>1.8100000000000005E-2</v>
      </c>
      <c r="F51" s="2">
        <v>0.41449999999999998</v>
      </c>
      <c r="G51" s="1">
        <f t="shared" si="5"/>
        <v>2.0999999999999908E-3</v>
      </c>
      <c r="H51">
        <f t="shared" si="0"/>
        <v>88.397790055248677</v>
      </c>
      <c r="I51" s="1">
        <v>101.5501</v>
      </c>
      <c r="K51">
        <f t="shared" si="8"/>
        <v>23.846153846153847</v>
      </c>
      <c r="L51">
        <f t="shared" si="6"/>
        <v>92.878989032392084</v>
      </c>
    </row>
    <row r="52" spans="1:12" x14ac:dyDescent="0.25">
      <c r="A52" s="2" t="s">
        <v>31</v>
      </c>
      <c r="B52" s="2">
        <v>0.4456</v>
      </c>
      <c r="C52" s="2"/>
      <c r="D52" s="2">
        <v>0.4551</v>
      </c>
      <c r="E52" s="1">
        <f t="shared" si="7"/>
        <v>9.5000000000000084E-3</v>
      </c>
      <c r="F52" s="2">
        <v>0.44690000000000002</v>
      </c>
      <c r="G52" s="1">
        <f t="shared" si="5"/>
        <v>1.3000000000000234E-3</v>
      </c>
      <c r="H52">
        <f t="shared" si="0"/>
        <v>86.315789473683978</v>
      </c>
      <c r="I52" s="1">
        <v>57.502699999999997</v>
      </c>
      <c r="K52">
        <f t="shared" si="8"/>
        <v>28.46153846153846</v>
      </c>
      <c r="L52">
        <f t="shared" si="6"/>
        <v>50.550998753865407</v>
      </c>
    </row>
    <row r="53" spans="1:12" x14ac:dyDescent="0.25">
      <c r="A53" s="2" t="s">
        <v>32</v>
      </c>
      <c r="B53" s="2">
        <v>0.43559999999999999</v>
      </c>
      <c r="C53" s="2"/>
      <c r="D53" s="2">
        <v>0.44269999999999998</v>
      </c>
      <c r="E53" s="1">
        <f t="shared" si="7"/>
        <v>7.0999999999999952E-3</v>
      </c>
      <c r="F53" s="2">
        <v>0.43680000000000002</v>
      </c>
      <c r="G53" s="1">
        <f t="shared" si="5"/>
        <v>1.2000000000000344E-3</v>
      </c>
      <c r="H53">
        <f t="shared" si="0"/>
        <v>83.098591549295278</v>
      </c>
      <c r="I53" s="1">
        <v>51.324100000000001</v>
      </c>
      <c r="K53">
        <f t="shared" si="8"/>
        <v>33.076923076923073</v>
      </c>
      <c r="L53">
        <f t="shared" si="6"/>
        <v>43.004347709344543</v>
      </c>
    </row>
    <row r="54" spans="1:12" x14ac:dyDescent="0.25">
      <c r="A54" s="2" t="s">
        <v>33</v>
      </c>
      <c r="B54" s="2">
        <v>0.43059999999999998</v>
      </c>
      <c r="C54" s="2"/>
      <c r="D54" s="2">
        <v>0.43419999999999997</v>
      </c>
      <c r="E54" s="1">
        <f>D54-B54</f>
        <v>3.5999999999999921E-3</v>
      </c>
      <c r="F54" s="2">
        <v>0.43120000000000003</v>
      </c>
      <c r="G54" s="1">
        <f t="shared" si="5"/>
        <v>6.0000000000004494E-4</v>
      </c>
      <c r="H54">
        <f t="shared" si="0"/>
        <v>83.33333333333205</v>
      </c>
      <c r="I54" s="1">
        <v>26.1937</v>
      </c>
      <c r="K54">
        <f t="shared" si="8"/>
        <v>37.692307692307686</v>
      </c>
      <c r="L54">
        <f t="shared" si="6"/>
        <v>20.725856032496644</v>
      </c>
    </row>
    <row r="55" spans="1:12" x14ac:dyDescent="0.25">
      <c r="A55" s="2" t="s">
        <v>34</v>
      </c>
      <c r="B55" s="2">
        <v>0.39689999999999998</v>
      </c>
      <c r="C55" s="2"/>
      <c r="D55" s="2">
        <v>0.39879999999999999</v>
      </c>
      <c r="E55" s="1">
        <f t="shared" si="7"/>
        <v>1.9000000000000128E-3</v>
      </c>
      <c r="F55" s="2">
        <v>0.39739999999999998</v>
      </c>
      <c r="G55" s="1">
        <f t="shared" si="5"/>
        <v>5.0000000000000044E-4</v>
      </c>
      <c r="H55">
        <f t="shared" si="0"/>
        <v>73.684210526315937</v>
      </c>
      <c r="I55" s="1">
        <v>15.2441</v>
      </c>
      <c r="K55">
        <f t="shared" si="8"/>
        <v>42.307692307692299</v>
      </c>
      <c r="L55">
        <f t="shared" si="6"/>
        <v>11.272650399563741</v>
      </c>
    </row>
    <row r="56" spans="1:12" x14ac:dyDescent="0.25">
      <c r="A56" s="2" t="s">
        <v>35</v>
      </c>
      <c r="B56" s="2">
        <v>0.33169999999999999</v>
      </c>
      <c r="C56" s="2"/>
      <c r="D56" s="2">
        <v>0.3332</v>
      </c>
      <c r="E56" s="1">
        <f t="shared" si="7"/>
        <v>1.5000000000000013E-3</v>
      </c>
      <c r="F56" s="2">
        <v>0.33189999999999997</v>
      </c>
      <c r="G56" s="1">
        <f>F56-B56</f>
        <v>1.9999999999997797E-4</v>
      </c>
      <c r="H56">
        <f t="shared" si="0"/>
        <v>86.666666666668149</v>
      </c>
      <c r="I56" s="1">
        <v>11.684900000000001</v>
      </c>
      <c r="K56">
        <f t="shared" si="8"/>
        <v>46.923076923076913</v>
      </c>
      <c r="L56">
        <f t="shared" si="6"/>
        <v>7.9796423286127336</v>
      </c>
    </row>
    <row r="57" spans="1:12" x14ac:dyDescent="0.25">
      <c r="A57" s="2" t="s">
        <v>36</v>
      </c>
      <c r="B57" s="2">
        <v>0.50700000000000001</v>
      </c>
      <c r="C57" s="2"/>
      <c r="D57" s="2">
        <v>0.50760000000000005</v>
      </c>
      <c r="E57" s="1">
        <f t="shared" si="7"/>
        <v>6.0000000000004494E-4</v>
      </c>
      <c r="F57" s="2">
        <v>0.50719999999999998</v>
      </c>
      <c r="G57" s="1">
        <f t="shared" si="5"/>
        <v>1.9999999999997797E-4</v>
      </c>
      <c r="H57">
        <f t="shared" si="0"/>
        <v>66.666666666672839</v>
      </c>
      <c r="I57" s="1">
        <v>5.9413</v>
      </c>
      <c r="K57">
        <f t="shared" si="8"/>
        <v>51.538461538461526</v>
      </c>
      <c r="L57">
        <f t="shared" si="6"/>
        <v>3.6948814921818856</v>
      </c>
    </row>
    <row r="58" spans="1:12" x14ac:dyDescent="0.25">
      <c r="A58" s="2" t="s">
        <v>37</v>
      </c>
      <c r="B58" s="2">
        <v>0.4708</v>
      </c>
      <c r="C58" s="2"/>
      <c r="D58" s="2">
        <v>0.47120000000000001</v>
      </c>
      <c r="E58" s="1">
        <f t="shared" si="7"/>
        <v>4.0000000000001146E-4</v>
      </c>
      <c r="F58" s="2">
        <v>0.47089999999999999</v>
      </c>
      <c r="G58" s="1">
        <f t="shared" si="5"/>
        <v>9.9999999999988987E-5</v>
      </c>
      <c r="H58">
        <f t="shared" si="0"/>
        <v>75.000000000003467</v>
      </c>
      <c r="I58" s="1">
        <v>3.6743000000000001</v>
      </c>
      <c r="K58">
        <f t="shared" si="8"/>
        <v>56.153846153846139</v>
      </c>
      <c r="L58">
        <f t="shared" si="6"/>
        <v>2.0460680372100359</v>
      </c>
    </row>
    <row r="59" spans="1:12" x14ac:dyDescent="0.25">
      <c r="A59" s="2" t="s">
        <v>38</v>
      </c>
      <c r="B59" s="2">
        <v>0.50980000000000003</v>
      </c>
      <c r="C59" s="2"/>
      <c r="D59" s="2">
        <v>0.5101</v>
      </c>
      <c r="E59" s="1">
        <f t="shared" si="7"/>
        <v>2.9999999999996696E-4</v>
      </c>
      <c r="F59" s="2">
        <v>0.51019999999999999</v>
      </c>
      <c r="G59" s="1">
        <f t="shared" si="5"/>
        <v>3.9999999999995595E-4</v>
      </c>
      <c r="H59">
        <f t="shared" si="0"/>
        <v>-33.333333333333314</v>
      </c>
      <c r="I59" s="1">
        <v>1.8164</v>
      </c>
      <c r="K59">
        <f t="shared" si="8"/>
        <v>60.769230769230752</v>
      </c>
      <c r="L59">
        <f t="shared" si="6"/>
        <v>0.88678165390616592</v>
      </c>
    </row>
    <row r="60" spans="1:12" x14ac:dyDescent="0.25">
      <c r="A60" s="2" t="s">
        <v>39</v>
      </c>
      <c r="B60" s="2">
        <v>0.3876</v>
      </c>
      <c r="C60" s="2"/>
      <c r="D60" s="2">
        <v>0.3876</v>
      </c>
      <c r="E60" s="1">
        <f t="shared" si="7"/>
        <v>0</v>
      </c>
      <c r="F60" s="2">
        <v>0.3876</v>
      </c>
      <c r="G60" s="1">
        <f t="shared" si="5"/>
        <v>0</v>
      </c>
      <c r="H60" t="e">
        <f t="shared" si="0"/>
        <v>#DIV/0!</v>
      </c>
      <c r="I60" s="1">
        <v>1.1427</v>
      </c>
      <c r="K60">
        <f t="shared" si="8"/>
        <v>65.384615384615373</v>
      </c>
      <c r="L60">
        <f t="shared" si="6"/>
        <v>0.47580930165734814</v>
      </c>
    </row>
    <row r="61" spans="1:12" x14ac:dyDescent="0.25">
      <c r="A61" s="2" t="s">
        <v>40</v>
      </c>
      <c r="B61" s="2">
        <v>0.63900000000000001</v>
      </c>
      <c r="C61" s="2"/>
      <c r="D61" s="2">
        <v>0.63959999999999995</v>
      </c>
      <c r="E61" s="1">
        <f>D61-B61</f>
        <v>5.9999999999993392E-4</v>
      </c>
      <c r="F61" s="2">
        <v>0.63929999999999998</v>
      </c>
      <c r="G61" s="1">
        <f>F61-B61</f>
        <v>2.9999999999996696E-4</v>
      </c>
      <c r="H61">
        <f t="shared" si="0"/>
        <v>50</v>
      </c>
      <c r="I61" s="1">
        <v>1.7642</v>
      </c>
      <c r="K61">
        <f t="shared" si="8"/>
        <v>69.999999999999986</v>
      </c>
      <c r="L61">
        <f t="shared" si="6"/>
        <v>0.60312931214829701</v>
      </c>
    </row>
    <row r="62" spans="1:12" x14ac:dyDescent="0.25">
      <c r="A62" s="1" t="s">
        <v>30</v>
      </c>
      <c r="B62" s="2"/>
      <c r="C62" s="2"/>
      <c r="D62" s="2"/>
      <c r="E62" s="4">
        <f>SUM(E41:E61)</f>
        <v>0.18349999999999989</v>
      </c>
      <c r="F62" s="2"/>
      <c r="G62" s="4">
        <f>SUM(G41:G61)</f>
        <v>2.2799999999999987E-2</v>
      </c>
      <c r="H62">
        <f t="shared" si="0"/>
        <v>87.574931880108991</v>
      </c>
      <c r="I62" s="4">
        <f>SUM(I41:I61)</f>
        <v>993.01250000000005</v>
      </c>
      <c r="L62" s="7">
        <f>SUM(L43:L55)</f>
        <v>898.99326520795319</v>
      </c>
    </row>
    <row r="63" spans="1:12" x14ac:dyDescent="0.25">
      <c r="A63" s="2"/>
      <c r="E63" s="1"/>
      <c r="G63" s="1"/>
      <c r="L63" s="7">
        <f>I40/L62</f>
        <v>1.1633012620601644</v>
      </c>
    </row>
    <row r="64" spans="1:12" x14ac:dyDescent="0.25">
      <c r="A64" s="2"/>
      <c r="B64" s="2"/>
      <c r="C64" s="2"/>
      <c r="D64" s="9" t="s">
        <v>15</v>
      </c>
      <c r="E64" s="9"/>
      <c r="F64" s="9" t="s">
        <v>14</v>
      </c>
      <c r="G64" s="9"/>
      <c r="I64" s="1" t="s">
        <v>50</v>
      </c>
    </row>
    <row r="65" spans="1:12" x14ac:dyDescent="0.25">
      <c r="A65" s="2" t="s">
        <v>17</v>
      </c>
      <c r="B65" s="2" t="s">
        <v>12</v>
      </c>
      <c r="C65" s="2"/>
      <c r="D65" s="2" t="s">
        <v>11</v>
      </c>
      <c r="E65" s="1" t="s">
        <v>15</v>
      </c>
      <c r="F65" s="2" t="s">
        <v>10</v>
      </c>
      <c r="G65" s="1" t="s">
        <v>14</v>
      </c>
      <c r="H65" s="2" t="s">
        <v>49</v>
      </c>
      <c r="I65" s="4">
        <v>1074.1977999999999</v>
      </c>
      <c r="J65" t="s">
        <v>51</v>
      </c>
    </row>
    <row r="66" spans="1:12" x14ac:dyDescent="0.25">
      <c r="A66" s="2" t="s">
        <v>9</v>
      </c>
      <c r="B66" s="2">
        <v>0.45500000000000002</v>
      </c>
      <c r="C66" s="2"/>
      <c r="D66" s="2">
        <v>0.45629999999999998</v>
      </c>
      <c r="E66" s="1">
        <f>D66-B66</f>
        <v>1.2999999999999678E-3</v>
      </c>
      <c r="F66" s="2">
        <v>0.45529999999999998</v>
      </c>
      <c r="G66" s="1">
        <f>F66-B66</f>
        <v>2.9999999999996696E-4</v>
      </c>
      <c r="H66">
        <f t="shared" si="0"/>
        <v>76.923076923078895</v>
      </c>
      <c r="I66" s="1">
        <v>8.8030000000000008</v>
      </c>
      <c r="K66">
        <v>10</v>
      </c>
      <c r="L66">
        <f>I66*COS(K66/180*3.142)</f>
        <v>8.6692280542205182</v>
      </c>
    </row>
    <row r="67" spans="1:12" x14ac:dyDescent="0.25">
      <c r="A67" s="2" t="s">
        <v>8</v>
      </c>
      <c r="B67" s="2">
        <v>0.46089999999999998</v>
      </c>
      <c r="C67" s="2"/>
      <c r="D67" s="2">
        <v>0.46250000000000002</v>
      </c>
      <c r="E67" s="1">
        <f t="shared" ref="E67:E84" si="9">D67-B67</f>
        <v>1.6000000000000458E-3</v>
      </c>
      <c r="F67" s="2">
        <v>0.46139999999999998</v>
      </c>
      <c r="G67" s="1">
        <f t="shared" ref="G67:G84" si="10">F67-B67</f>
        <v>5.0000000000000044E-4</v>
      </c>
      <c r="H67">
        <f t="shared" si="0"/>
        <v>68.750000000000867</v>
      </c>
      <c r="I67" s="1">
        <v>9.8163</v>
      </c>
      <c r="K67">
        <v>10</v>
      </c>
      <c r="L67">
        <f t="shared" ref="L67:L85" si="11">I67*COS(K67/180*3.142)</f>
        <v>9.6671297681068804</v>
      </c>
    </row>
    <row r="68" spans="1:12" x14ac:dyDescent="0.25">
      <c r="A68" s="2" t="s">
        <v>7</v>
      </c>
      <c r="B68" s="2">
        <v>0.40410000000000001</v>
      </c>
      <c r="C68" s="2"/>
      <c r="D68" s="2">
        <v>0.41060000000000002</v>
      </c>
      <c r="E68" s="1">
        <f>D68-B68</f>
        <v>6.5000000000000058E-3</v>
      </c>
      <c r="F68" s="2">
        <v>0.4047</v>
      </c>
      <c r="G68" s="1">
        <f t="shared" si="10"/>
        <v>5.9999999999998943E-4</v>
      </c>
      <c r="H68">
        <f t="shared" si="0"/>
        <v>90.769230769230944</v>
      </c>
      <c r="I68" s="1">
        <v>33.644599999999997</v>
      </c>
      <c r="K68">
        <v>10</v>
      </c>
      <c r="L68">
        <f t="shared" si="11"/>
        <v>33.133330704649275</v>
      </c>
    </row>
    <row r="69" spans="1:12" x14ac:dyDescent="0.25">
      <c r="A69" s="2" t="s">
        <v>6</v>
      </c>
      <c r="B69" s="2">
        <v>0.3962</v>
      </c>
      <c r="C69" s="2"/>
      <c r="D69" s="2">
        <v>0.40260000000000001</v>
      </c>
      <c r="E69" s="1">
        <f t="shared" si="9"/>
        <v>6.4000000000000168E-3</v>
      </c>
      <c r="F69" s="2">
        <v>0.39679999999999999</v>
      </c>
      <c r="G69" s="1">
        <f t="shared" si="10"/>
        <v>5.9999999999998943E-4</v>
      </c>
      <c r="H69">
        <f t="shared" si="0"/>
        <v>90.625000000000185</v>
      </c>
      <c r="I69" s="1">
        <v>32.557099999999998</v>
      </c>
      <c r="K69">
        <v>10</v>
      </c>
      <c r="L69">
        <f t="shared" si="11"/>
        <v>32.062356547093351</v>
      </c>
    </row>
    <row r="70" spans="1:12" x14ac:dyDescent="0.25">
      <c r="A70" s="2" t="s">
        <v>5</v>
      </c>
      <c r="B70" s="2">
        <v>0.37530000000000002</v>
      </c>
      <c r="C70" s="2"/>
      <c r="D70" s="2">
        <v>0.3896</v>
      </c>
      <c r="E70" s="1">
        <f t="shared" si="9"/>
        <v>1.4299999999999979E-2</v>
      </c>
      <c r="F70" s="2">
        <v>0.37669999999999998</v>
      </c>
      <c r="G70" s="1">
        <f t="shared" si="10"/>
        <v>1.3999999999999568E-3</v>
      </c>
      <c r="H70">
        <f t="shared" si="0"/>
        <v>90.209790209790498</v>
      </c>
      <c r="I70" s="1">
        <v>76.3416</v>
      </c>
      <c r="K70">
        <v>10</v>
      </c>
      <c r="L70">
        <f t="shared" si="11"/>
        <v>75.181499536985243</v>
      </c>
    </row>
    <row r="71" spans="1:12" x14ac:dyDescent="0.25">
      <c r="A71" s="2" t="s">
        <v>4</v>
      </c>
      <c r="B71" s="2">
        <v>0.34039999999999998</v>
      </c>
      <c r="C71" s="2"/>
      <c r="D71" s="2">
        <v>0.35780000000000001</v>
      </c>
      <c r="E71" s="1">
        <f t="shared" si="9"/>
        <v>1.7400000000000027E-2</v>
      </c>
      <c r="F71" s="2">
        <v>0.34210000000000002</v>
      </c>
      <c r="G71" s="1">
        <f t="shared" si="10"/>
        <v>1.7000000000000348E-3</v>
      </c>
      <c r="H71">
        <f t="shared" si="0"/>
        <v>90.22988505747108</v>
      </c>
      <c r="I71" s="1">
        <v>107.0125</v>
      </c>
      <c r="K71">
        <v>10</v>
      </c>
      <c r="L71">
        <f t="shared" si="11"/>
        <v>105.38631911306068</v>
      </c>
    </row>
    <row r="72" spans="1:12" x14ac:dyDescent="0.25">
      <c r="A72" s="2" t="s">
        <v>3</v>
      </c>
      <c r="B72" s="2">
        <v>0.37390000000000001</v>
      </c>
      <c r="C72" s="2"/>
      <c r="D72" s="2">
        <v>0.40150000000000002</v>
      </c>
      <c r="E72" s="1">
        <f t="shared" si="9"/>
        <v>2.7600000000000013E-2</v>
      </c>
      <c r="F72" s="2">
        <v>0.37640000000000001</v>
      </c>
      <c r="G72" s="1">
        <f t="shared" si="10"/>
        <v>2.5000000000000022E-3</v>
      </c>
      <c r="H72">
        <f t="shared" si="0"/>
        <v>90.94202898550725</v>
      </c>
      <c r="I72" s="1">
        <v>138.52199999999999</v>
      </c>
      <c r="K72">
        <v>10</v>
      </c>
      <c r="L72">
        <f t="shared" si="11"/>
        <v>136.41699517513737</v>
      </c>
    </row>
    <row r="73" spans="1:12" x14ac:dyDescent="0.25">
      <c r="A73" s="2" t="s">
        <v>2</v>
      </c>
      <c r="B73" s="2">
        <v>0.38250000000000001</v>
      </c>
      <c r="C73" s="2"/>
      <c r="D73" s="2">
        <v>0.41010000000000002</v>
      </c>
      <c r="E73" s="1">
        <f t="shared" si="9"/>
        <v>2.7600000000000013E-2</v>
      </c>
      <c r="F73" s="2">
        <v>0.3851</v>
      </c>
      <c r="G73" s="1">
        <f t="shared" si="10"/>
        <v>2.5999999999999912E-3</v>
      </c>
      <c r="H73">
        <f t="shared" si="0"/>
        <v>90.579710144927574</v>
      </c>
      <c r="I73" s="1">
        <v>160.81190000000001</v>
      </c>
      <c r="K73">
        <v>10</v>
      </c>
      <c r="L73">
        <f t="shared" si="11"/>
        <v>158.36817391031516</v>
      </c>
    </row>
    <row r="74" spans="1:12" x14ac:dyDescent="0.25">
      <c r="A74" s="2" t="s">
        <v>1</v>
      </c>
      <c r="B74" s="2">
        <v>0.32700000000000001</v>
      </c>
      <c r="C74" s="2"/>
      <c r="D74" s="2">
        <v>0.3538</v>
      </c>
      <c r="E74" s="1">
        <f t="shared" si="9"/>
        <v>2.679999999999999E-2</v>
      </c>
      <c r="F74" s="2">
        <v>0.32969999999999999</v>
      </c>
      <c r="G74" s="1">
        <f t="shared" si="10"/>
        <v>2.6999999999999802E-3</v>
      </c>
      <c r="H74">
        <f t="shared" si="0"/>
        <v>89.925373134328424</v>
      </c>
      <c r="I74" s="1">
        <v>130.4359</v>
      </c>
      <c r="K74">
        <f>K73+60/12</f>
        <v>15</v>
      </c>
      <c r="L74">
        <f t="shared" si="11"/>
        <v>125.99025843536327</v>
      </c>
    </row>
    <row r="75" spans="1:12" x14ac:dyDescent="0.25">
      <c r="A75" s="2" t="s">
        <v>0</v>
      </c>
      <c r="B75" s="2">
        <v>0.4259</v>
      </c>
      <c r="C75" s="2"/>
      <c r="D75" s="2">
        <v>0.44769999999999999</v>
      </c>
      <c r="E75" s="1">
        <f t="shared" si="9"/>
        <v>2.1799999999999986E-2</v>
      </c>
      <c r="F75" s="2">
        <v>0.42809999999999998</v>
      </c>
      <c r="G75" s="1">
        <f t="shared" si="10"/>
        <v>2.1999999999999797E-3</v>
      </c>
      <c r="H75">
        <f t="shared" ref="H75:H139" si="12">100-G75/E75*100</f>
        <v>89.908256880734029</v>
      </c>
      <c r="I75" s="1">
        <v>110.71720000000001</v>
      </c>
      <c r="K75">
        <f t="shared" ref="K75:K85" si="13">K74+60/12</f>
        <v>20</v>
      </c>
      <c r="L75">
        <f t="shared" si="11"/>
        <v>104.03842181692158</v>
      </c>
    </row>
    <row r="76" spans="1:12" x14ac:dyDescent="0.25">
      <c r="A76" s="2" t="s">
        <v>29</v>
      </c>
      <c r="B76" s="2">
        <v>0.40770000000000001</v>
      </c>
      <c r="C76" s="2"/>
      <c r="D76" s="2">
        <v>0.42520000000000002</v>
      </c>
      <c r="E76" s="1">
        <f t="shared" si="9"/>
        <v>1.7500000000000016E-2</v>
      </c>
      <c r="F76" s="2">
        <v>0.40949999999999998</v>
      </c>
      <c r="G76" s="1">
        <f t="shared" si="10"/>
        <v>1.7999999999999683E-3</v>
      </c>
      <c r="H76">
        <f t="shared" si="12"/>
        <v>89.714285714285907</v>
      </c>
      <c r="I76" s="1">
        <v>98.631699999999995</v>
      </c>
      <c r="K76">
        <f t="shared" si="13"/>
        <v>25</v>
      </c>
      <c r="L76">
        <f t="shared" si="11"/>
        <v>89.388319331219037</v>
      </c>
    </row>
    <row r="77" spans="1:12" x14ac:dyDescent="0.25">
      <c r="A77" s="2" t="s">
        <v>31</v>
      </c>
      <c r="B77" s="2">
        <v>0.45229999999999998</v>
      </c>
      <c r="C77" s="2"/>
      <c r="D77" s="2">
        <v>0.46529999999999999</v>
      </c>
      <c r="E77" s="1">
        <f t="shared" si="9"/>
        <v>1.3000000000000012E-2</v>
      </c>
      <c r="F77" s="2">
        <v>0.45379999999999998</v>
      </c>
      <c r="G77" s="1">
        <f t="shared" si="10"/>
        <v>1.5000000000000013E-3</v>
      </c>
      <c r="H77">
        <f t="shared" si="12"/>
        <v>88.461538461538467</v>
      </c>
      <c r="I77" s="1">
        <v>81.274100000000004</v>
      </c>
      <c r="K77">
        <f t="shared" si="13"/>
        <v>30</v>
      </c>
      <c r="L77">
        <f t="shared" si="11"/>
        <v>70.382676214768978</v>
      </c>
    </row>
    <row r="78" spans="1:12" x14ac:dyDescent="0.25">
      <c r="A78" s="2" t="s">
        <v>32</v>
      </c>
      <c r="B78" s="2">
        <v>0.37209999999999999</v>
      </c>
      <c r="C78" s="2"/>
      <c r="D78" s="2">
        <v>0.37809999999999999</v>
      </c>
      <c r="E78" s="1">
        <f t="shared" si="9"/>
        <v>6.0000000000000053E-3</v>
      </c>
      <c r="F78" s="2">
        <v>0.37290000000000001</v>
      </c>
      <c r="G78" s="1">
        <f>F78-B78</f>
        <v>8.0000000000002292E-4</v>
      </c>
      <c r="H78">
        <f t="shared" si="12"/>
        <v>86.666666666666302</v>
      </c>
      <c r="I78" s="1">
        <v>48.116199999999999</v>
      </c>
      <c r="K78">
        <f t="shared" si="13"/>
        <v>35</v>
      </c>
      <c r="L78">
        <f t="shared" si="11"/>
        <v>39.412297510566084</v>
      </c>
    </row>
    <row r="79" spans="1:12" x14ac:dyDescent="0.25">
      <c r="A79" s="2" t="s">
        <v>33</v>
      </c>
      <c r="B79" s="2">
        <v>0.37730000000000002</v>
      </c>
      <c r="C79" s="2"/>
      <c r="D79" s="2">
        <v>0.38119999999999998</v>
      </c>
      <c r="E79" s="1">
        <f>D79-B79</f>
        <v>3.8999999999999591E-3</v>
      </c>
      <c r="F79" s="2">
        <v>0.37780000000000002</v>
      </c>
      <c r="G79" s="1">
        <f t="shared" si="10"/>
        <v>5.0000000000000044E-4</v>
      </c>
      <c r="H79">
        <f t="shared" si="12"/>
        <v>87.17948717948704</v>
      </c>
      <c r="I79" s="1">
        <v>30.802099999999999</v>
      </c>
      <c r="K79">
        <f t="shared" si="13"/>
        <v>40</v>
      </c>
      <c r="L79">
        <f t="shared" si="11"/>
        <v>23.593985192191134</v>
      </c>
    </row>
    <row r="80" spans="1:12" x14ac:dyDescent="0.25">
      <c r="A80" s="2" t="s">
        <v>34</v>
      </c>
      <c r="B80" s="2">
        <v>0.28260000000000002</v>
      </c>
      <c r="C80" s="2"/>
      <c r="D80" s="2">
        <v>0.28439999999999999</v>
      </c>
      <c r="E80" s="1">
        <f t="shared" si="9"/>
        <v>1.7999999999999683E-3</v>
      </c>
      <c r="F80" s="2">
        <v>0.28289999999999998</v>
      </c>
      <c r="G80" s="1">
        <f t="shared" si="10"/>
        <v>2.9999999999996696E-4</v>
      </c>
      <c r="H80">
        <f t="shared" si="12"/>
        <v>83.333333333334878</v>
      </c>
      <c r="I80" s="1">
        <v>15.9619</v>
      </c>
      <c r="K80">
        <f t="shared" si="13"/>
        <v>45</v>
      </c>
      <c r="L80">
        <f t="shared" si="11"/>
        <v>11.285618266018259</v>
      </c>
    </row>
    <row r="81" spans="1:12" x14ac:dyDescent="0.25">
      <c r="A81" s="2" t="s">
        <v>35</v>
      </c>
      <c r="B81" s="2">
        <v>0.26889999999999997</v>
      </c>
      <c r="C81" s="2"/>
      <c r="D81" s="2">
        <v>0.27029999999999998</v>
      </c>
      <c r="E81" s="1">
        <f t="shared" si="9"/>
        <v>1.4000000000000123E-3</v>
      </c>
      <c r="F81" s="2">
        <v>0.26919999999999999</v>
      </c>
      <c r="G81" s="1">
        <f t="shared" si="10"/>
        <v>3.0000000000002247E-4</v>
      </c>
      <c r="H81">
        <f t="shared" si="12"/>
        <v>78.571428571427163</v>
      </c>
      <c r="I81" s="1">
        <v>12.5899</v>
      </c>
      <c r="K81">
        <f t="shared" si="13"/>
        <v>50</v>
      </c>
      <c r="L81">
        <f t="shared" si="11"/>
        <v>8.0915403917605762</v>
      </c>
    </row>
    <row r="82" spans="1:12" x14ac:dyDescent="0.25">
      <c r="A82" s="2" t="s">
        <v>36</v>
      </c>
      <c r="B82" s="2">
        <v>0.31159999999999999</v>
      </c>
      <c r="C82" s="2"/>
      <c r="D82" s="2">
        <v>0.31219999999999998</v>
      </c>
      <c r="E82" s="1">
        <f>D82-B82</f>
        <v>5.9999999999998943E-4</v>
      </c>
      <c r="F82" s="2">
        <v>0.31180000000000002</v>
      </c>
      <c r="G82" s="1">
        <f>F82-B82</f>
        <v>2.0000000000003348E-4</v>
      </c>
      <c r="H82">
        <f t="shared" si="12"/>
        <v>66.666666666660504</v>
      </c>
      <c r="I82" s="1">
        <v>6.0797999999999996</v>
      </c>
      <c r="K82">
        <f t="shared" si="13"/>
        <v>55</v>
      </c>
      <c r="L82">
        <f t="shared" si="11"/>
        <v>3.4866101103370797</v>
      </c>
    </row>
    <row r="83" spans="1:12" x14ac:dyDescent="0.25">
      <c r="A83" s="2" t="s">
        <v>37</v>
      </c>
      <c r="B83" s="2">
        <v>0.30420000000000003</v>
      </c>
      <c r="C83" s="2"/>
      <c r="D83" s="2">
        <v>0.30430000000000001</v>
      </c>
      <c r="E83" s="1">
        <f t="shared" si="9"/>
        <v>9.9999999999988987E-5</v>
      </c>
      <c r="F83" s="2">
        <v>0.30420000000000003</v>
      </c>
      <c r="G83" s="1">
        <f t="shared" si="10"/>
        <v>0</v>
      </c>
      <c r="H83">
        <f t="shared" si="12"/>
        <v>100</v>
      </c>
      <c r="I83" s="1">
        <v>3.4670000000000001</v>
      </c>
      <c r="K83">
        <f t="shared" si="13"/>
        <v>60</v>
      </c>
      <c r="L83">
        <f t="shared" si="11"/>
        <v>1.7330922967876237</v>
      </c>
    </row>
    <row r="84" spans="1:12" x14ac:dyDescent="0.25">
      <c r="A84" s="2" t="s">
        <v>38</v>
      </c>
      <c r="B84" s="2">
        <v>0.35249999999999998</v>
      </c>
      <c r="C84" s="2"/>
      <c r="D84" s="2">
        <v>0.35260000000000002</v>
      </c>
      <c r="E84" s="1">
        <f t="shared" si="9"/>
        <v>1.000000000000445E-4</v>
      </c>
      <c r="F84" s="2">
        <v>0.35260000000000002</v>
      </c>
      <c r="G84" s="1">
        <f t="shared" si="10"/>
        <v>1.000000000000445E-4</v>
      </c>
      <c r="H84">
        <f t="shared" si="12"/>
        <v>0</v>
      </c>
      <c r="I84" s="1">
        <v>2.0785999999999998</v>
      </c>
      <c r="K84">
        <f t="shared" si="13"/>
        <v>65</v>
      </c>
      <c r="L84">
        <f t="shared" si="11"/>
        <v>0.87817719987395215</v>
      </c>
    </row>
    <row r="85" spans="1:12" x14ac:dyDescent="0.25">
      <c r="A85" s="2" t="s">
        <v>39</v>
      </c>
      <c r="B85" s="2">
        <v>0.37530000000000002</v>
      </c>
      <c r="C85" s="2"/>
      <c r="D85" s="2">
        <v>0.37590000000000001</v>
      </c>
      <c r="E85" s="1">
        <f>D85-B85</f>
        <v>5.9999999999998943E-4</v>
      </c>
      <c r="F85" s="2">
        <v>0.3755</v>
      </c>
      <c r="G85" s="1">
        <f>F85-B85</f>
        <v>1.9999999999997797E-4</v>
      </c>
      <c r="H85">
        <f t="shared" si="12"/>
        <v>66.666666666669755</v>
      </c>
      <c r="I85" s="1">
        <v>3.3157999999999999</v>
      </c>
      <c r="K85">
        <f t="shared" si="13"/>
        <v>70</v>
      </c>
      <c r="L85">
        <f t="shared" si="11"/>
        <v>1.1335767901719318</v>
      </c>
    </row>
    <row r="86" spans="1:12" x14ac:dyDescent="0.25">
      <c r="A86" s="2" t="s">
        <v>40</v>
      </c>
      <c r="B86" s="2"/>
      <c r="C86" s="2"/>
      <c r="D86" s="2"/>
      <c r="E86" s="1"/>
      <c r="F86" s="2"/>
      <c r="G86" s="1"/>
      <c r="L86" s="7">
        <f>SUM(L68:L80)</f>
        <v>1004.6402517542891</v>
      </c>
    </row>
    <row r="87" spans="1:12" x14ac:dyDescent="0.25">
      <c r="A87" s="1" t="s">
        <v>30</v>
      </c>
      <c r="B87" s="2"/>
      <c r="C87" s="2"/>
      <c r="D87" s="2"/>
      <c r="E87" s="4">
        <f>SUM(E66:E85)</f>
        <v>0.19630000000000003</v>
      </c>
      <c r="F87" s="2"/>
      <c r="G87" s="4">
        <f>SUM(G66:G85)</f>
        <v>2.079999999999993E-2</v>
      </c>
      <c r="H87">
        <f t="shared" si="12"/>
        <v>89.40397350993382</v>
      </c>
      <c r="I87" s="4">
        <f>SUM(I66:I85)</f>
        <v>1110.9792000000002</v>
      </c>
      <c r="L87" s="7">
        <f>I65/L86</f>
        <v>1.0692362745014947</v>
      </c>
    </row>
    <row r="88" spans="1:12" x14ac:dyDescent="0.25">
      <c r="E88" s="1"/>
      <c r="G88" s="1"/>
    </row>
    <row r="89" spans="1:12" x14ac:dyDescent="0.25">
      <c r="E89" s="1"/>
      <c r="G89" s="1"/>
    </row>
    <row r="90" spans="1:12" x14ac:dyDescent="0.25">
      <c r="A90" s="2"/>
      <c r="B90" s="2"/>
      <c r="C90" s="2"/>
      <c r="D90" s="9" t="s">
        <v>15</v>
      </c>
      <c r="E90" s="9"/>
      <c r="F90" s="9" t="s">
        <v>14</v>
      </c>
      <c r="G90" s="9"/>
      <c r="I90" s="1" t="s">
        <v>50</v>
      </c>
    </row>
    <row r="91" spans="1:12" x14ac:dyDescent="0.25">
      <c r="A91" s="2" t="s">
        <v>16</v>
      </c>
      <c r="B91" s="2" t="s">
        <v>12</v>
      </c>
      <c r="C91" s="2"/>
      <c r="D91" s="2" t="s">
        <v>11</v>
      </c>
      <c r="E91" s="1" t="s">
        <v>15</v>
      </c>
      <c r="F91" s="2" t="s">
        <v>10</v>
      </c>
      <c r="G91" s="1" t="s">
        <v>14</v>
      </c>
      <c r="H91" s="2" t="s">
        <v>49</v>
      </c>
      <c r="I91" s="4">
        <v>833.94910000000004</v>
      </c>
      <c r="J91" t="s">
        <v>51</v>
      </c>
    </row>
    <row r="92" spans="1:12" x14ac:dyDescent="0.25">
      <c r="A92" s="2" t="s">
        <v>9</v>
      </c>
      <c r="B92" s="2">
        <v>0.35510000000000003</v>
      </c>
      <c r="C92" s="2"/>
      <c r="D92" s="2">
        <v>0.35630000000000001</v>
      </c>
      <c r="E92" s="1">
        <f>D92-B92</f>
        <v>1.1999999999999789E-3</v>
      </c>
      <c r="F92" s="2">
        <v>0.35539999999999999</v>
      </c>
      <c r="G92" s="1">
        <f>F92-B92</f>
        <v>2.9999999999996696E-4</v>
      </c>
      <c r="H92">
        <f t="shared" si="12"/>
        <v>75.000000000002316</v>
      </c>
      <c r="I92" s="1">
        <v>9.4651999999999994</v>
      </c>
      <c r="K92">
        <v>10</v>
      </c>
      <c r="L92">
        <f>I92*COS(K92/180*3.142)</f>
        <v>9.321365145837559</v>
      </c>
    </row>
    <row r="93" spans="1:12" x14ac:dyDescent="0.25">
      <c r="A93" s="2" t="s">
        <v>8</v>
      </c>
      <c r="B93" s="2">
        <v>0.36420000000000002</v>
      </c>
      <c r="C93" s="2"/>
      <c r="D93" s="2">
        <v>0.36559999999999998</v>
      </c>
      <c r="E93" s="1">
        <f t="shared" ref="E93:E111" si="14">D93-B93</f>
        <v>1.3999999999999568E-3</v>
      </c>
      <c r="F93" s="2">
        <v>0.36449999999999999</v>
      </c>
      <c r="G93" s="1">
        <f t="shared" ref="G93:G111" si="15">F93-B93</f>
        <v>2.9999999999996696E-4</v>
      </c>
      <c r="H93">
        <f t="shared" si="12"/>
        <v>78.571428571430275</v>
      </c>
      <c r="I93" s="1">
        <v>7.7728000000000002</v>
      </c>
      <c r="K93">
        <v>10</v>
      </c>
      <c r="L93">
        <f t="shared" ref="L93:L112" si="16">I93*COS(K93/180*3.142)</f>
        <v>7.6546831557247801</v>
      </c>
    </row>
    <row r="94" spans="1:12" x14ac:dyDescent="0.25">
      <c r="A94" s="2" t="s">
        <v>7</v>
      </c>
      <c r="B94" s="2">
        <v>0.40179999999999999</v>
      </c>
      <c r="C94" s="2"/>
      <c r="D94" s="2">
        <v>0.40760000000000002</v>
      </c>
      <c r="E94" s="1">
        <f t="shared" si="14"/>
        <v>5.8000000000000274E-3</v>
      </c>
      <c r="F94" s="2">
        <v>0.40250000000000002</v>
      </c>
      <c r="G94" s="1">
        <f t="shared" si="15"/>
        <v>7.0000000000003393E-4</v>
      </c>
      <c r="H94">
        <f t="shared" si="12"/>
        <v>87.931034482758093</v>
      </c>
      <c r="I94" s="1">
        <v>30.732199999999999</v>
      </c>
      <c r="K94">
        <v>10</v>
      </c>
      <c r="L94">
        <f t="shared" si="16"/>
        <v>30.265188050427781</v>
      </c>
    </row>
    <row r="95" spans="1:12" x14ac:dyDescent="0.25">
      <c r="A95" s="2" t="s">
        <v>6</v>
      </c>
      <c r="B95" s="2">
        <v>0.35639999999999999</v>
      </c>
      <c r="C95" s="2"/>
      <c r="D95" s="2">
        <v>0.3619</v>
      </c>
      <c r="E95" s="1">
        <f t="shared" si="14"/>
        <v>5.5000000000000049E-3</v>
      </c>
      <c r="F95" s="2">
        <v>0.35720000000000002</v>
      </c>
      <c r="G95" s="1">
        <f>F95-B95</f>
        <v>8.0000000000002292E-4</v>
      </c>
      <c r="H95">
        <f t="shared" si="12"/>
        <v>85.454545454545055</v>
      </c>
      <c r="I95" s="1">
        <v>30.737500000000001</v>
      </c>
      <c r="K95">
        <v>10</v>
      </c>
      <c r="L95">
        <f t="shared" si="16"/>
        <v>30.270407510689896</v>
      </c>
    </row>
    <row r="96" spans="1:12" x14ac:dyDescent="0.25">
      <c r="A96" s="2" t="s">
        <v>5</v>
      </c>
      <c r="B96" s="2">
        <v>0.32579999999999998</v>
      </c>
      <c r="C96" s="2"/>
      <c r="D96" s="2">
        <v>0.3382</v>
      </c>
      <c r="E96" s="1">
        <f t="shared" si="14"/>
        <v>1.2400000000000022E-2</v>
      </c>
      <c r="F96" s="2">
        <v>0.32719999999999999</v>
      </c>
      <c r="G96" s="1">
        <f t="shared" si="15"/>
        <v>1.4000000000000123E-3</v>
      </c>
      <c r="H96">
        <f t="shared" si="12"/>
        <v>88.709677419354762</v>
      </c>
      <c r="I96" s="1">
        <v>68.708799999999997</v>
      </c>
      <c r="K96">
        <v>10</v>
      </c>
      <c r="L96">
        <f t="shared" si="16"/>
        <v>67.664688916486043</v>
      </c>
    </row>
    <row r="97" spans="1:12" x14ac:dyDescent="0.25">
      <c r="A97" s="2" t="s">
        <v>4</v>
      </c>
      <c r="B97" s="2">
        <v>0.53490000000000004</v>
      </c>
      <c r="C97" s="2"/>
      <c r="D97" s="2">
        <v>0.55059999999999998</v>
      </c>
      <c r="E97" s="1">
        <f t="shared" si="14"/>
        <v>1.5699999999999936E-2</v>
      </c>
      <c r="F97" s="2">
        <v>0.53669999999999995</v>
      </c>
      <c r="G97" s="1">
        <f t="shared" si="15"/>
        <v>1.7999999999999128E-3</v>
      </c>
      <c r="H97">
        <f t="shared" si="12"/>
        <v>88.535031847134263</v>
      </c>
      <c r="I97" s="1">
        <v>91.577299999999994</v>
      </c>
      <c r="K97">
        <v>10</v>
      </c>
      <c r="L97">
        <f t="shared" si="16"/>
        <v>90.185675143674715</v>
      </c>
    </row>
    <row r="98" spans="1:12" x14ac:dyDescent="0.25">
      <c r="A98" s="2" t="s">
        <v>3</v>
      </c>
      <c r="B98" s="2">
        <v>0.36559999999999998</v>
      </c>
      <c r="C98" s="2"/>
      <c r="D98" s="2">
        <v>0.3846</v>
      </c>
      <c r="E98" s="1">
        <f t="shared" si="14"/>
        <v>1.9000000000000017E-2</v>
      </c>
      <c r="F98" s="2">
        <v>0.36749999999999999</v>
      </c>
      <c r="G98" s="1">
        <f t="shared" si="15"/>
        <v>1.9000000000000128E-3</v>
      </c>
      <c r="H98">
        <f t="shared" si="12"/>
        <v>89.999999999999943</v>
      </c>
      <c r="I98" s="1">
        <v>103.1546</v>
      </c>
      <c r="K98">
        <v>10</v>
      </c>
      <c r="L98">
        <f t="shared" si="16"/>
        <v>101.58704444415493</v>
      </c>
    </row>
    <row r="99" spans="1:12" x14ac:dyDescent="0.25">
      <c r="A99" s="2" t="s">
        <v>2</v>
      </c>
      <c r="B99" s="2">
        <v>0.58730000000000004</v>
      </c>
      <c r="C99" s="2"/>
      <c r="D99" s="2">
        <v>0.60970000000000002</v>
      </c>
      <c r="E99" s="1">
        <f t="shared" si="14"/>
        <v>2.2399999999999975E-2</v>
      </c>
      <c r="F99" s="2">
        <v>0.5897</v>
      </c>
      <c r="G99" s="1">
        <f t="shared" si="15"/>
        <v>2.3999999999999577E-3</v>
      </c>
      <c r="H99">
        <f t="shared" si="12"/>
        <v>89.285714285714462</v>
      </c>
      <c r="I99" s="1">
        <v>105.06619999999999</v>
      </c>
      <c r="K99">
        <v>10</v>
      </c>
      <c r="L99">
        <f t="shared" si="16"/>
        <v>103.46959543227806</v>
      </c>
    </row>
    <row r="100" spans="1:12" x14ac:dyDescent="0.25">
      <c r="A100" s="2" t="s">
        <v>1</v>
      </c>
      <c r="B100" s="2">
        <v>0.38030000000000003</v>
      </c>
      <c r="C100" s="2"/>
      <c r="D100" s="2">
        <v>0.40210000000000001</v>
      </c>
      <c r="E100" s="1">
        <f t="shared" si="14"/>
        <v>2.1799999999999986E-2</v>
      </c>
      <c r="F100" s="2">
        <v>0.38250000000000001</v>
      </c>
      <c r="G100" s="1">
        <f t="shared" si="15"/>
        <v>2.1999999999999797E-3</v>
      </c>
      <c r="H100">
        <f t="shared" si="12"/>
        <v>89.908256880734029</v>
      </c>
      <c r="I100" s="1">
        <v>106.6782</v>
      </c>
      <c r="K100">
        <v>10</v>
      </c>
      <c r="L100">
        <f t="shared" si="16"/>
        <v>105.05709919501842</v>
      </c>
    </row>
    <row r="101" spans="1:12" x14ac:dyDescent="0.25">
      <c r="A101" s="2" t="s">
        <v>0</v>
      </c>
      <c r="B101" s="2">
        <v>0.44629999999999997</v>
      </c>
      <c r="C101" s="2"/>
      <c r="D101" s="2">
        <v>0.46529999999999999</v>
      </c>
      <c r="E101" s="1">
        <f t="shared" si="14"/>
        <v>1.9000000000000017E-2</v>
      </c>
      <c r="F101" s="2">
        <v>0.44840000000000002</v>
      </c>
      <c r="G101" s="1">
        <f t="shared" si="15"/>
        <v>2.1000000000000463E-3</v>
      </c>
      <c r="H101">
        <f t="shared" si="12"/>
        <v>88.947368421052403</v>
      </c>
      <c r="I101" s="1">
        <v>86.529300000000006</v>
      </c>
      <c r="K101">
        <f>K100+60/12</f>
        <v>15</v>
      </c>
      <c r="L101">
        <f t="shared" si="16"/>
        <v>83.580125327697971</v>
      </c>
    </row>
    <row r="102" spans="1:12" x14ac:dyDescent="0.25">
      <c r="A102" s="2" t="s">
        <v>29</v>
      </c>
      <c r="B102" s="2">
        <v>0.42470000000000002</v>
      </c>
      <c r="C102" s="2"/>
      <c r="D102" s="2">
        <v>0.44169999999999998</v>
      </c>
      <c r="E102" s="1">
        <f t="shared" si="14"/>
        <v>1.699999999999996E-2</v>
      </c>
      <c r="F102" s="2">
        <v>0.42659999999999998</v>
      </c>
      <c r="G102" s="1">
        <f t="shared" si="15"/>
        <v>1.8999999999999573E-3</v>
      </c>
      <c r="H102">
        <f t="shared" si="12"/>
        <v>88.823529411764923</v>
      </c>
      <c r="I102" s="1">
        <v>97.2119</v>
      </c>
      <c r="K102">
        <f t="shared" ref="K102:K112" si="17">K101+60/12</f>
        <v>20</v>
      </c>
      <c r="L102">
        <f t="shared" si="16"/>
        <v>91.347800141481173</v>
      </c>
    </row>
    <row r="103" spans="1:12" x14ac:dyDescent="0.25">
      <c r="A103" s="2" t="s">
        <v>31</v>
      </c>
      <c r="B103" s="2">
        <v>0.5151</v>
      </c>
      <c r="C103" s="2"/>
      <c r="D103" s="2">
        <v>0.52590000000000003</v>
      </c>
      <c r="E103" s="1">
        <f>D103-B103</f>
        <v>1.0800000000000032E-2</v>
      </c>
      <c r="F103" s="2">
        <v>0.51659999999999995</v>
      </c>
      <c r="G103" s="1">
        <f t="shared" si="15"/>
        <v>1.4999999999999458E-3</v>
      </c>
      <c r="H103">
        <f t="shared" si="12"/>
        <v>86.111111111111654</v>
      </c>
      <c r="I103" s="1">
        <v>64.587199999999996</v>
      </c>
      <c r="K103">
        <f t="shared" si="17"/>
        <v>25</v>
      </c>
      <c r="L103">
        <f t="shared" si="16"/>
        <v>58.534337928975269</v>
      </c>
    </row>
    <row r="104" spans="1:12" x14ac:dyDescent="0.25">
      <c r="A104" s="2" t="s">
        <v>32</v>
      </c>
      <c r="B104" s="2">
        <v>0.40110000000000001</v>
      </c>
      <c r="C104" s="2"/>
      <c r="D104" s="2">
        <v>0.40799999999999997</v>
      </c>
      <c r="E104" s="1">
        <f t="shared" si="14"/>
        <v>6.8999999999999617E-3</v>
      </c>
      <c r="F104" s="2">
        <v>0.40210000000000001</v>
      </c>
      <c r="G104" s="1">
        <f t="shared" si="15"/>
        <v>1.0000000000000009E-3</v>
      </c>
      <c r="H104">
        <f t="shared" si="12"/>
        <v>85.507246376811509</v>
      </c>
      <c r="I104" s="1">
        <v>47.095599999999997</v>
      </c>
      <c r="K104">
        <f t="shared" si="17"/>
        <v>30</v>
      </c>
      <c r="L104">
        <f t="shared" si="16"/>
        <v>40.784387227176602</v>
      </c>
    </row>
    <row r="105" spans="1:12" x14ac:dyDescent="0.25">
      <c r="A105" s="2" t="s">
        <v>33</v>
      </c>
      <c r="B105" s="2">
        <v>0.43049999999999999</v>
      </c>
      <c r="C105" s="2"/>
      <c r="D105" s="2">
        <v>0.43440000000000001</v>
      </c>
      <c r="E105" s="1">
        <f t="shared" si="14"/>
        <v>3.9000000000000146E-3</v>
      </c>
      <c r="F105" s="2">
        <v>0.43130000000000002</v>
      </c>
      <c r="G105" s="1">
        <f t="shared" si="15"/>
        <v>8.0000000000002292E-4</v>
      </c>
      <c r="H105">
        <f t="shared" si="12"/>
        <v>79.487179487178977</v>
      </c>
      <c r="I105" s="1">
        <v>27.220600000000001</v>
      </c>
      <c r="K105">
        <f t="shared" si="17"/>
        <v>35</v>
      </c>
      <c r="L105">
        <f t="shared" si="16"/>
        <v>22.296573412200363</v>
      </c>
    </row>
    <row r="106" spans="1:12" x14ac:dyDescent="0.25">
      <c r="A106" s="2" t="s">
        <v>34</v>
      </c>
      <c r="B106" s="2">
        <v>0.49020000000000002</v>
      </c>
      <c r="C106" s="2"/>
      <c r="D106" s="2">
        <v>0.49220000000000003</v>
      </c>
      <c r="E106" s="1">
        <f t="shared" si="14"/>
        <v>2.0000000000000018E-3</v>
      </c>
      <c r="F106" s="2">
        <v>0.49080000000000001</v>
      </c>
      <c r="G106" s="1">
        <f t="shared" si="15"/>
        <v>5.9999999999998943E-4</v>
      </c>
      <c r="H106">
        <f t="shared" si="12"/>
        <v>70.000000000000554</v>
      </c>
      <c r="I106" s="1">
        <v>14.709</v>
      </c>
      <c r="K106">
        <f t="shared" si="17"/>
        <v>40</v>
      </c>
      <c r="L106">
        <f t="shared" si="16"/>
        <v>11.266891809062999</v>
      </c>
    </row>
    <row r="107" spans="1:12" x14ac:dyDescent="0.25">
      <c r="A107" s="2" t="s">
        <v>35</v>
      </c>
      <c r="B107" s="2">
        <v>0.4173</v>
      </c>
      <c r="C107" s="2"/>
      <c r="D107" s="2">
        <v>0.41909999999999997</v>
      </c>
      <c r="E107" s="1">
        <f t="shared" si="14"/>
        <v>1.7999999999999683E-3</v>
      </c>
      <c r="F107" s="2">
        <v>0.41789999999999999</v>
      </c>
      <c r="G107" s="1">
        <f t="shared" si="15"/>
        <v>5.9999999999998943E-4</v>
      </c>
      <c r="H107">
        <f t="shared" si="12"/>
        <v>66.666666666666671</v>
      </c>
      <c r="I107" s="1">
        <v>12.3088</v>
      </c>
      <c r="K107">
        <f t="shared" si="17"/>
        <v>45</v>
      </c>
      <c r="L107">
        <f t="shared" si="16"/>
        <v>8.7027495544243187</v>
      </c>
    </row>
    <row r="108" spans="1:12" x14ac:dyDescent="0.25">
      <c r="A108" s="2" t="s">
        <v>36</v>
      </c>
      <c r="B108" s="2">
        <v>0.4138</v>
      </c>
      <c r="C108" s="2"/>
      <c r="D108" s="2">
        <v>0.41460000000000002</v>
      </c>
      <c r="E108" s="1">
        <f t="shared" si="14"/>
        <v>8.0000000000002292E-4</v>
      </c>
      <c r="F108" s="2">
        <v>0.41420000000000001</v>
      </c>
      <c r="G108" s="1">
        <f t="shared" si="15"/>
        <v>4.0000000000001146E-4</v>
      </c>
      <c r="H108">
        <f t="shared" si="12"/>
        <v>50</v>
      </c>
      <c r="I108" s="1">
        <v>5.4809999999999999</v>
      </c>
      <c r="K108">
        <f t="shared" si="17"/>
        <v>50</v>
      </c>
      <c r="L108">
        <f t="shared" si="16"/>
        <v>3.5226437769354577</v>
      </c>
    </row>
    <row r="109" spans="1:12" x14ac:dyDescent="0.25">
      <c r="A109" s="2" t="s">
        <v>37</v>
      </c>
      <c r="B109" s="2">
        <v>0.36680000000000001</v>
      </c>
      <c r="C109" s="2"/>
      <c r="D109" s="2">
        <v>0.3674</v>
      </c>
      <c r="E109" s="1">
        <f t="shared" si="14"/>
        <v>5.9999999999998943E-4</v>
      </c>
      <c r="F109" s="2">
        <v>0.36730000000000002</v>
      </c>
      <c r="G109" s="1">
        <f t="shared" si="15"/>
        <v>5.0000000000000044E-4</v>
      </c>
      <c r="H109">
        <f t="shared" si="12"/>
        <v>16.666666666665122</v>
      </c>
      <c r="I109" s="1">
        <v>3.7544</v>
      </c>
      <c r="K109">
        <f t="shared" si="17"/>
        <v>55</v>
      </c>
      <c r="L109">
        <f t="shared" si="16"/>
        <v>2.1530525672307532</v>
      </c>
    </row>
    <row r="110" spans="1:12" x14ac:dyDescent="0.25">
      <c r="A110" s="2" t="s">
        <v>38</v>
      </c>
      <c r="B110" s="2">
        <v>0.43149999999999999</v>
      </c>
      <c r="C110" s="2"/>
      <c r="D110" s="2">
        <v>0.43190000000000001</v>
      </c>
      <c r="E110" s="1">
        <f t="shared" si="14"/>
        <v>4.0000000000001146E-4</v>
      </c>
      <c r="F110" s="2">
        <v>0.43180000000000002</v>
      </c>
      <c r="G110" s="1">
        <f>F110-B110</f>
        <v>3.0000000000002247E-4</v>
      </c>
      <c r="H110">
        <f t="shared" si="12"/>
        <v>24.999999999996533</v>
      </c>
      <c r="I110" s="1">
        <v>2.4676</v>
      </c>
      <c r="K110">
        <f t="shared" si="17"/>
        <v>60</v>
      </c>
      <c r="L110">
        <f t="shared" si="16"/>
        <v>1.2335098216190195</v>
      </c>
    </row>
    <row r="111" spans="1:12" x14ac:dyDescent="0.25">
      <c r="A111" s="2" t="s">
        <v>39</v>
      </c>
      <c r="B111" s="2">
        <v>0.38440000000000002</v>
      </c>
      <c r="C111" s="2"/>
      <c r="D111" s="2">
        <v>0.38450000000000001</v>
      </c>
      <c r="E111" s="1">
        <f t="shared" si="14"/>
        <v>9.9999999999988987E-5</v>
      </c>
      <c r="F111" s="2">
        <v>0.38450000000000001</v>
      </c>
      <c r="G111" s="1">
        <f t="shared" si="15"/>
        <v>9.9999999999988987E-5</v>
      </c>
      <c r="H111">
        <f t="shared" si="12"/>
        <v>0</v>
      </c>
      <c r="I111" s="1">
        <v>1.0687</v>
      </c>
      <c r="K111">
        <f t="shared" si="17"/>
        <v>65</v>
      </c>
      <c r="L111">
        <f t="shared" si="16"/>
        <v>0.45150965722375286</v>
      </c>
    </row>
    <row r="112" spans="1:12" x14ac:dyDescent="0.25">
      <c r="A112" s="2" t="s">
        <v>40</v>
      </c>
      <c r="B112" s="2">
        <v>0.60719999999999996</v>
      </c>
      <c r="C112" s="2"/>
      <c r="D112" s="2">
        <v>0.60750000000000004</v>
      </c>
      <c r="E112" s="1">
        <f>D112-B112</f>
        <v>3.0000000000007798E-4</v>
      </c>
      <c r="F112" s="2">
        <v>0.60719999999999996</v>
      </c>
      <c r="G112" s="1">
        <f>F112-B112</f>
        <v>0</v>
      </c>
      <c r="H112">
        <f t="shared" si="12"/>
        <v>100</v>
      </c>
      <c r="I112" s="1">
        <v>1.9182999999999999</v>
      </c>
      <c r="K112">
        <f t="shared" si="17"/>
        <v>70</v>
      </c>
      <c r="L112">
        <f t="shared" si="16"/>
        <v>0.65581167639387683</v>
      </c>
    </row>
    <row r="113" spans="1:12" x14ac:dyDescent="0.25">
      <c r="A113" s="1" t="s">
        <v>30</v>
      </c>
      <c r="B113" s="2"/>
      <c r="C113" s="2"/>
      <c r="D113" s="2"/>
      <c r="E113" s="4">
        <f>SUM(E92:E112)</f>
        <v>0.16879999999999995</v>
      </c>
      <c r="F113" s="2"/>
      <c r="G113" s="4">
        <f>SUM(G92:G112)</f>
        <v>2.1599999999999842E-2</v>
      </c>
      <c r="H113">
        <f t="shared" si="12"/>
        <v>87.2037914691944</v>
      </c>
      <c r="I113" s="4">
        <f>SUM(I92:I112)</f>
        <v>918.24519999999995</v>
      </c>
      <c r="L113" s="7">
        <f>SUM(L94:L106)</f>
        <v>836.30981453932407</v>
      </c>
    </row>
    <row r="114" spans="1:12" x14ac:dyDescent="0.25">
      <c r="A114" s="2"/>
      <c r="B114" s="2"/>
      <c r="C114" s="2"/>
      <c r="D114" s="2"/>
      <c r="E114" s="1"/>
      <c r="F114" s="2"/>
      <c r="G114" s="1"/>
      <c r="L114" s="7">
        <f>I91/L113</f>
        <v>0.99717722487733285</v>
      </c>
    </row>
    <row r="115" spans="1:12" x14ac:dyDescent="0.25">
      <c r="E115" s="1"/>
      <c r="G115" s="1"/>
    </row>
    <row r="116" spans="1:12" x14ac:dyDescent="0.25">
      <c r="A116" s="2"/>
      <c r="B116" s="2"/>
      <c r="C116" s="2"/>
      <c r="D116" s="9" t="s">
        <v>15</v>
      </c>
      <c r="E116" s="9"/>
      <c r="F116" s="9" t="s">
        <v>14</v>
      </c>
      <c r="G116" s="9"/>
      <c r="I116" s="1" t="s">
        <v>50</v>
      </c>
    </row>
    <row r="117" spans="1:12" x14ac:dyDescent="0.25">
      <c r="A117" s="2" t="s">
        <v>13</v>
      </c>
      <c r="B117" s="2" t="s">
        <v>12</v>
      </c>
      <c r="C117" s="2"/>
      <c r="D117" s="2" t="s">
        <v>11</v>
      </c>
      <c r="E117" s="1" t="s">
        <v>15</v>
      </c>
      <c r="F117" s="2" t="s">
        <v>10</v>
      </c>
      <c r="G117" s="1" t="s">
        <v>14</v>
      </c>
      <c r="H117" s="2" t="s">
        <v>49</v>
      </c>
      <c r="I117" s="4">
        <v>672.76020000000005</v>
      </c>
      <c r="J117" t="s">
        <v>51</v>
      </c>
    </row>
    <row r="118" spans="1:12" x14ac:dyDescent="0.25">
      <c r="A118" s="2" t="s">
        <v>9</v>
      </c>
      <c r="B118" s="2">
        <v>0.31059999999999999</v>
      </c>
      <c r="C118" s="2"/>
      <c r="D118" s="2">
        <v>0.31119999999999998</v>
      </c>
      <c r="E118" s="1">
        <f>D118-B118</f>
        <v>5.9999999999998943E-4</v>
      </c>
      <c r="F118" s="2">
        <v>0.311</v>
      </c>
      <c r="G118" s="1">
        <f>F118-B118</f>
        <v>4.0000000000001146E-4</v>
      </c>
      <c r="H118">
        <f t="shared" si="12"/>
        <v>33.333333333330245</v>
      </c>
      <c r="I118" s="1">
        <v>4.6155999999999997</v>
      </c>
      <c r="K118">
        <v>10</v>
      </c>
      <c r="L118">
        <f t="shared" ref="L118:L135" si="18">I118*COS(K118/180*3.142)</f>
        <v>4.545460525623108</v>
      </c>
    </row>
    <row r="119" spans="1:12" x14ac:dyDescent="0.25">
      <c r="A119" s="2" t="s">
        <v>8</v>
      </c>
      <c r="B119" s="2">
        <v>0.40739999999999998</v>
      </c>
      <c r="C119" s="2"/>
      <c r="D119" s="2">
        <v>0.40799999999999997</v>
      </c>
      <c r="E119" s="1">
        <f t="shared" ref="E119:E134" si="19">D119-B119</f>
        <v>5.9999999999998943E-4</v>
      </c>
      <c r="F119" s="2">
        <v>0.4078</v>
      </c>
      <c r="G119" s="1">
        <f t="shared" ref="G119:G134" si="20">F119-B119</f>
        <v>4.0000000000001146E-4</v>
      </c>
      <c r="H119">
        <f t="shared" si="12"/>
        <v>33.333333333330245</v>
      </c>
      <c r="I119" s="1">
        <v>3.8010999999999999</v>
      </c>
      <c r="K119">
        <v>10</v>
      </c>
      <c r="L119">
        <f t="shared" si="18"/>
        <v>3.7433378117570837</v>
      </c>
    </row>
    <row r="120" spans="1:12" x14ac:dyDescent="0.25">
      <c r="A120" s="2" t="s">
        <v>7</v>
      </c>
      <c r="B120" s="2">
        <v>0.3473</v>
      </c>
      <c r="C120" s="2"/>
      <c r="D120" s="2">
        <v>0.35210000000000002</v>
      </c>
      <c r="E120" s="1">
        <f t="shared" si="19"/>
        <v>4.8000000000000265E-3</v>
      </c>
      <c r="F120" s="2">
        <v>0.34799999999999998</v>
      </c>
      <c r="G120" s="1">
        <f t="shared" si="20"/>
        <v>6.9999999999997842E-4</v>
      </c>
      <c r="H120">
        <f t="shared" si="12"/>
        <v>85.416666666667197</v>
      </c>
      <c r="I120" s="1">
        <v>27.231400000000001</v>
      </c>
      <c r="K120">
        <v>10</v>
      </c>
      <c r="L120">
        <f t="shared" si="18"/>
        <v>26.817586826729592</v>
      </c>
    </row>
    <row r="121" spans="1:12" x14ac:dyDescent="0.25">
      <c r="A121" s="2" t="s">
        <v>6</v>
      </c>
      <c r="B121" s="2">
        <v>0.44019999999999998</v>
      </c>
      <c r="C121" s="2"/>
      <c r="D121" s="2">
        <v>0.44519999999999998</v>
      </c>
      <c r="E121" s="1">
        <f t="shared" si="19"/>
        <v>5.0000000000000044E-3</v>
      </c>
      <c r="F121" s="2">
        <v>0.44090000000000001</v>
      </c>
      <c r="G121" s="1">
        <f t="shared" si="20"/>
        <v>7.0000000000003393E-4</v>
      </c>
      <c r="H121">
        <f t="shared" si="12"/>
        <v>85.999999999999332</v>
      </c>
      <c r="I121" s="1">
        <v>28.218399999999999</v>
      </c>
      <c r="K121">
        <v>10</v>
      </c>
      <c r="L121">
        <f t="shared" si="18"/>
        <v>27.789588200070003</v>
      </c>
    </row>
    <row r="122" spans="1:12" x14ac:dyDescent="0.25">
      <c r="A122" s="2" t="s">
        <v>5</v>
      </c>
      <c r="B122" s="2">
        <v>0.41699999999999998</v>
      </c>
      <c r="C122" s="2"/>
      <c r="D122" s="2">
        <v>0.4289</v>
      </c>
      <c r="E122" s="1">
        <f t="shared" si="19"/>
        <v>1.1900000000000022E-2</v>
      </c>
      <c r="F122" s="2">
        <v>0.41849999999999998</v>
      </c>
      <c r="G122" s="1">
        <f>F122-B122</f>
        <v>1.5000000000000013E-3</v>
      </c>
      <c r="H122">
        <f t="shared" si="12"/>
        <v>87.394957983193294</v>
      </c>
      <c r="I122" s="1">
        <v>64.453400000000002</v>
      </c>
      <c r="K122">
        <v>10</v>
      </c>
      <c r="L122">
        <f t="shared" si="18"/>
        <v>63.473954727921928</v>
      </c>
    </row>
    <row r="123" spans="1:12" x14ac:dyDescent="0.25">
      <c r="A123" s="2" t="s">
        <v>4</v>
      </c>
      <c r="B123" s="2">
        <v>0.38129999999999997</v>
      </c>
      <c r="C123" s="2"/>
      <c r="D123" s="2">
        <v>0.39610000000000001</v>
      </c>
      <c r="E123" s="1">
        <f>D123-B123</f>
        <v>1.4800000000000035E-2</v>
      </c>
      <c r="F123" s="2">
        <v>0.38290000000000002</v>
      </c>
      <c r="G123" s="1">
        <f t="shared" si="20"/>
        <v>1.6000000000000458E-3</v>
      </c>
      <c r="H123">
        <f t="shared" si="12"/>
        <v>89.189189189188909</v>
      </c>
      <c r="I123" s="1">
        <v>80.350099999999998</v>
      </c>
      <c r="K123">
        <v>10</v>
      </c>
      <c r="L123">
        <f t="shared" si="18"/>
        <v>79.129085661640801</v>
      </c>
    </row>
    <row r="124" spans="1:12" x14ac:dyDescent="0.25">
      <c r="A124" s="2" t="s">
        <v>3</v>
      </c>
      <c r="B124" s="2">
        <v>0.39750000000000002</v>
      </c>
      <c r="C124" s="2"/>
      <c r="D124" s="2">
        <v>0.41389999999999999</v>
      </c>
      <c r="E124" s="1">
        <f t="shared" si="19"/>
        <v>1.639999999999997E-2</v>
      </c>
      <c r="F124" s="2">
        <v>0.39910000000000001</v>
      </c>
      <c r="G124" s="1">
        <f t="shared" si="20"/>
        <v>1.5999999999999903E-3</v>
      </c>
      <c r="H124">
        <f t="shared" si="12"/>
        <v>90.243902439024424</v>
      </c>
      <c r="I124" s="1">
        <v>95.584699999999998</v>
      </c>
      <c r="K124">
        <v>10</v>
      </c>
      <c r="L124">
        <f t="shared" si="18"/>
        <v>94.132177984124937</v>
      </c>
    </row>
    <row r="125" spans="1:12" x14ac:dyDescent="0.25">
      <c r="A125" s="2" t="s">
        <v>2</v>
      </c>
      <c r="B125" s="2">
        <v>0.31330000000000002</v>
      </c>
      <c r="C125" s="2"/>
      <c r="D125" s="2">
        <v>0.32869999999999999</v>
      </c>
      <c r="E125" s="1">
        <f t="shared" si="19"/>
        <v>1.5399999999999969E-2</v>
      </c>
      <c r="F125" s="2">
        <v>0.31469999999999998</v>
      </c>
      <c r="G125" s="1">
        <f t="shared" si="20"/>
        <v>1.3999999999999568E-3</v>
      </c>
      <c r="H125">
        <f t="shared" si="12"/>
        <v>90.909090909091177</v>
      </c>
      <c r="I125" s="1">
        <v>91.473799999999997</v>
      </c>
      <c r="K125">
        <f>K124+60/11</f>
        <v>15.454545454545453</v>
      </c>
      <c r="L125">
        <f t="shared" si="18"/>
        <v>88.165452280934446</v>
      </c>
    </row>
    <row r="126" spans="1:12" x14ac:dyDescent="0.25">
      <c r="A126" s="2" t="s">
        <v>1</v>
      </c>
      <c r="B126" s="2">
        <v>0.3775</v>
      </c>
      <c r="C126" s="2"/>
      <c r="D126" s="2">
        <v>0.3921</v>
      </c>
      <c r="E126" s="1">
        <f t="shared" si="19"/>
        <v>1.4600000000000002E-2</v>
      </c>
      <c r="F126" s="2">
        <v>0.37880000000000003</v>
      </c>
      <c r="G126" s="1">
        <f t="shared" si="20"/>
        <v>1.3000000000000234E-3</v>
      </c>
      <c r="H126">
        <f t="shared" si="12"/>
        <v>91.095890410958745</v>
      </c>
      <c r="I126" s="1">
        <v>88.146799999999999</v>
      </c>
      <c r="K126">
        <f t="shared" ref="K126:K135" si="21">K125+60/11</f>
        <v>20.909090909090907</v>
      </c>
      <c r="L126">
        <f t="shared" si="18"/>
        <v>82.340655968940325</v>
      </c>
    </row>
    <row r="127" spans="1:12" x14ac:dyDescent="0.25">
      <c r="A127" s="2" t="s">
        <v>0</v>
      </c>
      <c r="B127" s="2">
        <v>0.45929999999999999</v>
      </c>
      <c r="C127" s="2"/>
      <c r="D127" s="2">
        <v>0.46839999999999998</v>
      </c>
      <c r="E127" s="1">
        <f t="shared" si="19"/>
        <v>9.099999999999997E-3</v>
      </c>
      <c r="F127" s="2">
        <v>0.4602</v>
      </c>
      <c r="G127" s="1">
        <f t="shared" si="20"/>
        <v>9.000000000000119E-4</v>
      </c>
      <c r="H127">
        <f t="shared" si="12"/>
        <v>90.109890109889974</v>
      </c>
      <c r="I127" s="1">
        <v>53.9041</v>
      </c>
      <c r="K127">
        <f t="shared" si="21"/>
        <v>26.36363636363636</v>
      </c>
      <c r="L127">
        <f t="shared" si="18"/>
        <v>48.296309796503266</v>
      </c>
    </row>
    <row r="128" spans="1:12" x14ac:dyDescent="0.25">
      <c r="A128" s="2" t="s">
        <v>29</v>
      </c>
      <c r="B128" s="2">
        <v>0.43690000000000001</v>
      </c>
      <c r="C128" s="2"/>
      <c r="D128" s="2">
        <v>0.44409999999999999</v>
      </c>
      <c r="E128" s="1">
        <f t="shared" si="19"/>
        <v>7.1999999999999842E-3</v>
      </c>
      <c r="F128" s="2">
        <v>0.438</v>
      </c>
      <c r="G128" s="1">
        <f t="shared" si="20"/>
        <v>1.0999999999999899E-3</v>
      </c>
      <c r="H128">
        <f t="shared" si="12"/>
        <v>84.722222222222328</v>
      </c>
      <c r="I128" s="1">
        <v>48.533099999999997</v>
      </c>
      <c r="K128">
        <f t="shared" si="21"/>
        <v>31.818181818181813</v>
      </c>
      <c r="L128">
        <f t="shared" si="18"/>
        <v>41.237966684254637</v>
      </c>
    </row>
    <row r="129" spans="1:12" x14ac:dyDescent="0.25">
      <c r="A129" s="2" t="s">
        <v>31</v>
      </c>
      <c r="B129" s="2">
        <v>0.54400000000000004</v>
      </c>
      <c r="C129" s="2"/>
      <c r="D129" s="2">
        <v>0.5474</v>
      </c>
      <c r="E129" s="1">
        <f t="shared" si="19"/>
        <v>3.3999999999999586E-3</v>
      </c>
      <c r="F129" s="2">
        <v>0.54469999999999996</v>
      </c>
      <c r="G129" s="1">
        <f t="shared" si="20"/>
        <v>6.9999999999992291E-4</v>
      </c>
      <c r="H129">
        <f t="shared" si="12"/>
        <v>79.411764705884366</v>
      </c>
      <c r="I129" s="1">
        <v>23.795300000000001</v>
      </c>
      <c r="K129">
        <f t="shared" si="21"/>
        <v>37.272727272727266</v>
      </c>
      <c r="L129">
        <f t="shared" si="18"/>
        <v>18.934176124172311</v>
      </c>
    </row>
    <row r="130" spans="1:12" x14ac:dyDescent="0.25">
      <c r="A130" s="2" t="s">
        <v>32</v>
      </c>
      <c r="B130" s="2">
        <v>0.3478</v>
      </c>
      <c r="C130" s="2"/>
      <c r="D130" s="2">
        <v>0.34939999999999999</v>
      </c>
      <c r="E130" s="1">
        <f t="shared" si="19"/>
        <v>1.5999999999999903E-3</v>
      </c>
      <c r="F130" s="2">
        <v>0.34820000000000001</v>
      </c>
      <c r="G130" s="1">
        <f t="shared" si="20"/>
        <v>4.0000000000001146E-4</v>
      </c>
      <c r="H130">
        <f t="shared" si="12"/>
        <v>74.999999999999133</v>
      </c>
      <c r="I130" s="1">
        <v>14.5313</v>
      </c>
      <c r="K130">
        <f t="shared" si="21"/>
        <v>42.72727272727272</v>
      </c>
      <c r="L130">
        <f t="shared" si="18"/>
        <v>10.673619086159665</v>
      </c>
    </row>
    <row r="131" spans="1:12" x14ac:dyDescent="0.25">
      <c r="A131" s="2" t="s">
        <v>33</v>
      </c>
      <c r="B131" s="2">
        <v>0.40529999999999999</v>
      </c>
      <c r="C131" s="2"/>
      <c r="D131" s="2">
        <v>0.40620000000000001</v>
      </c>
      <c r="E131" s="1">
        <f t="shared" si="19"/>
        <v>9.000000000000119E-4</v>
      </c>
      <c r="F131" s="2">
        <v>0.40560000000000002</v>
      </c>
      <c r="G131" s="1">
        <f t="shared" si="20"/>
        <v>3.0000000000002247E-4</v>
      </c>
      <c r="H131">
        <f t="shared" si="12"/>
        <v>66.666666666664611</v>
      </c>
      <c r="I131" s="1">
        <v>8.0038</v>
      </c>
      <c r="K131">
        <f t="shared" si="21"/>
        <v>48.181818181818173</v>
      </c>
      <c r="L131">
        <f t="shared" si="18"/>
        <v>5.3360352936011841</v>
      </c>
    </row>
    <row r="132" spans="1:12" x14ac:dyDescent="0.25">
      <c r="A132" s="2" t="s">
        <v>34</v>
      </c>
      <c r="B132" s="2">
        <v>0.32190000000000002</v>
      </c>
      <c r="C132" s="2"/>
      <c r="D132" s="2">
        <v>0.32240000000000002</v>
      </c>
      <c r="E132" s="1">
        <f t="shared" si="19"/>
        <v>5.0000000000000044E-4</v>
      </c>
      <c r="F132" s="2">
        <v>0.32219999999999999</v>
      </c>
      <c r="G132" s="1">
        <f t="shared" si="20"/>
        <v>2.9999999999996696E-4</v>
      </c>
      <c r="H132">
        <f t="shared" si="12"/>
        <v>40.000000000006665</v>
      </c>
      <c r="I132" s="1">
        <v>3.4962</v>
      </c>
      <c r="K132">
        <f t="shared" si="21"/>
        <v>53.636363636363626</v>
      </c>
      <c r="L132">
        <f t="shared" si="18"/>
        <v>2.0725829519354209</v>
      </c>
    </row>
    <row r="133" spans="1:12" x14ac:dyDescent="0.25">
      <c r="A133" s="2" t="s">
        <v>35</v>
      </c>
      <c r="B133" s="2">
        <v>0.39090000000000003</v>
      </c>
      <c r="C133" s="2"/>
      <c r="D133" s="2">
        <v>0.39119999999999999</v>
      </c>
      <c r="E133" s="1">
        <f t="shared" si="19"/>
        <v>2.9999999999996696E-4</v>
      </c>
      <c r="F133" s="2">
        <v>0.3911</v>
      </c>
      <c r="G133" s="1">
        <f t="shared" si="20"/>
        <v>1.9999999999997797E-4</v>
      </c>
      <c r="H133">
        <f t="shared" si="12"/>
        <v>33.333333333333343</v>
      </c>
      <c r="I133" s="1">
        <v>2.3176000000000001</v>
      </c>
      <c r="K133">
        <f t="shared" si="21"/>
        <v>59.090909090909079</v>
      </c>
      <c r="L133">
        <f t="shared" si="18"/>
        <v>1.190232805272772</v>
      </c>
    </row>
    <row r="134" spans="1:12" x14ac:dyDescent="0.25">
      <c r="A134" s="2" t="s">
        <v>36</v>
      </c>
      <c r="B134" s="2">
        <v>0.3342</v>
      </c>
      <c r="C134" s="2"/>
      <c r="D134" s="2">
        <v>0.33439999999999998</v>
      </c>
      <c r="E134" s="1">
        <f t="shared" si="19"/>
        <v>1.9999999999997797E-4</v>
      </c>
      <c r="F134" s="2">
        <v>0.33460000000000001</v>
      </c>
      <c r="G134" s="1">
        <f t="shared" si="20"/>
        <v>4.0000000000001146E-4</v>
      </c>
      <c r="H134">
        <f t="shared" si="12"/>
        <v>-100.00000000002777</v>
      </c>
      <c r="I134" s="1">
        <v>1.2905</v>
      </c>
      <c r="K134">
        <f t="shared" si="21"/>
        <v>64.545454545454533</v>
      </c>
      <c r="L134">
        <f t="shared" si="18"/>
        <v>0.55448012502971644</v>
      </c>
    </row>
    <row r="135" spans="1:12" x14ac:dyDescent="0.25">
      <c r="A135" s="2" t="s">
        <v>37</v>
      </c>
      <c r="B135" s="2">
        <v>0.3785</v>
      </c>
      <c r="C135" s="2"/>
      <c r="D135" s="2">
        <v>0.37869999999999998</v>
      </c>
      <c r="E135" s="1">
        <f>D135-B135</f>
        <v>1.9999999999997797E-4</v>
      </c>
      <c r="F135" s="2">
        <v>0.37890000000000001</v>
      </c>
      <c r="G135" s="1">
        <f>F135-B135</f>
        <v>4.0000000000001146E-4</v>
      </c>
      <c r="H135">
        <f t="shared" si="12"/>
        <v>-100.00000000002777</v>
      </c>
      <c r="I135" s="1">
        <v>0.86941000000000002</v>
      </c>
      <c r="K135">
        <f t="shared" si="21"/>
        <v>69.999999999999986</v>
      </c>
      <c r="L135">
        <f t="shared" si="18"/>
        <v>0.29722630953114781</v>
      </c>
    </row>
    <row r="136" spans="1:12" x14ac:dyDescent="0.25">
      <c r="A136" s="2" t="s">
        <v>38</v>
      </c>
      <c r="B136" s="2"/>
      <c r="C136" s="2"/>
      <c r="D136" s="2"/>
      <c r="E136" s="1"/>
      <c r="F136" s="2"/>
      <c r="G136" s="1"/>
      <c r="L136" s="7">
        <f>SUM(L119:L131)</f>
        <v>590.06994644681015</v>
      </c>
    </row>
    <row r="137" spans="1:12" x14ac:dyDescent="0.25">
      <c r="A137" s="2" t="s">
        <v>39</v>
      </c>
      <c r="B137" s="2"/>
      <c r="C137" s="2"/>
      <c r="D137" s="2"/>
      <c r="E137" s="1"/>
      <c r="F137" s="2"/>
      <c r="G137" s="1"/>
      <c r="L137" s="7">
        <f>I117/L136</f>
        <v>1.140136358496346</v>
      </c>
    </row>
    <row r="138" spans="1:12" x14ac:dyDescent="0.25">
      <c r="A138" s="2" t="s">
        <v>40</v>
      </c>
      <c r="B138" s="2"/>
      <c r="C138" s="2"/>
      <c r="D138" s="2"/>
      <c r="E138" s="1"/>
      <c r="F138" s="2"/>
      <c r="G138" s="1"/>
    </row>
    <row r="139" spans="1:12" x14ac:dyDescent="0.25">
      <c r="A139" s="1" t="s">
        <v>30</v>
      </c>
      <c r="B139" s="2"/>
      <c r="C139" s="2"/>
      <c r="D139" s="2"/>
      <c r="E139" s="4">
        <f>SUM(E118:E135)</f>
        <v>0.10749999999999987</v>
      </c>
      <c r="F139" s="2"/>
      <c r="G139" s="4">
        <f>SUM(G118:G135)</f>
        <v>1.4299999999999979E-2</v>
      </c>
      <c r="H139">
        <f t="shared" si="12"/>
        <v>86.697674418604649</v>
      </c>
      <c r="I139" s="4">
        <f>SUM(I118:I135)</f>
        <v>640.61660999999992</v>
      </c>
      <c r="L139" s="7">
        <f>AVERAGE(L36,L63,L87,L114,L137)</f>
        <v>1.0998305126283703</v>
      </c>
    </row>
    <row r="140" spans="1:12" x14ac:dyDescent="0.25">
      <c r="E140" s="1"/>
      <c r="G140" s="1"/>
    </row>
    <row r="141" spans="1:12" x14ac:dyDescent="0.25">
      <c r="A141" s="2"/>
      <c r="B141" s="2"/>
      <c r="C141" s="2"/>
      <c r="D141" s="2"/>
      <c r="E141" s="1"/>
      <c r="F141" s="2"/>
      <c r="G141" s="1"/>
    </row>
    <row r="142" spans="1:12" x14ac:dyDescent="0.25">
      <c r="A142" s="2"/>
      <c r="B142" s="2"/>
      <c r="C142" s="2"/>
      <c r="D142" s="2"/>
      <c r="E142" s="1"/>
      <c r="F142" s="2"/>
      <c r="G142" s="1"/>
    </row>
    <row r="143" spans="1:12" x14ac:dyDescent="0.25">
      <c r="A143" s="2"/>
      <c r="B143" s="2"/>
      <c r="C143" s="2"/>
      <c r="D143" s="2"/>
      <c r="E143" s="1"/>
      <c r="F143" s="2"/>
      <c r="G143" s="1"/>
    </row>
    <row r="144" spans="1:12" x14ac:dyDescent="0.25">
      <c r="A144" s="2"/>
      <c r="B144" s="2"/>
      <c r="C144" s="2"/>
      <c r="D144" s="2"/>
      <c r="E144" s="1"/>
      <c r="F144" s="2"/>
      <c r="G144" s="1"/>
    </row>
    <row r="145" spans="1:7" x14ac:dyDescent="0.25">
      <c r="A145" s="2"/>
      <c r="B145" s="2"/>
      <c r="C145" s="2"/>
      <c r="D145" s="2"/>
      <c r="E145" s="1"/>
      <c r="F145" s="2"/>
      <c r="G145" s="1"/>
    </row>
    <row r="146" spans="1:7" x14ac:dyDescent="0.25">
      <c r="A146" s="2"/>
      <c r="B146" s="2"/>
      <c r="C146" s="2"/>
      <c r="D146" s="2"/>
      <c r="E146" s="1"/>
      <c r="F146" s="2"/>
      <c r="G146" s="1"/>
    </row>
    <row r="147" spans="1:7" x14ac:dyDescent="0.25">
      <c r="A147" s="2"/>
      <c r="B147" s="2"/>
      <c r="C147" s="2"/>
      <c r="D147" s="2"/>
      <c r="E147" s="1"/>
      <c r="F147" s="2"/>
      <c r="G147" s="1"/>
    </row>
    <row r="148" spans="1:7" x14ac:dyDescent="0.25">
      <c r="A148" s="2"/>
      <c r="B148" s="2"/>
      <c r="C148" s="2"/>
      <c r="D148" s="2"/>
      <c r="E148" s="1"/>
      <c r="F148" s="2"/>
      <c r="G148" s="1"/>
    </row>
    <row r="149" spans="1:7" x14ac:dyDescent="0.25">
      <c r="A149" s="2"/>
      <c r="B149" s="2"/>
      <c r="C149" s="2"/>
      <c r="D149" s="2"/>
      <c r="E149" s="1"/>
      <c r="F149" s="2"/>
      <c r="G149" s="1"/>
    </row>
    <row r="150" spans="1:7" x14ac:dyDescent="0.25">
      <c r="A150" s="2"/>
      <c r="B150" s="2"/>
      <c r="C150" s="2"/>
      <c r="D150" s="2"/>
      <c r="E150" s="1"/>
      <c r="F150" s="2"/>
      <c r="G150" s="1"/>
    </row>
    <row r="151" spans="1:7" x14ac:dyDescent="0.25">
      <c r="A151" s="2"/>
      <c r="B151" s="2"/>
      <c r="C151" s="2"/>
      <c r="D151" s="2"/>
      <c r="E151" s="1"/>
      <c r="F151" s="2"/>
      <c r="G151" s="1"/>
    </row>
    <row r="152" spans="1:7" x14ac:dyDescent="0.25">
      <c r="A152" s="2"/>
      <c r="B152" s="2"/>
      <c r="C152" s="2"/>
      <c r="D152" s="2"/>
      <c r="E152" s="1"/>
      <c r="F152" s="2"/>
      <c r="G152" s="1"/>
    </row>
    <row r="153" spans="1:7" x14ac:dyDescent="0.25">
      <c r="A153" s="2"/>
      <c r="B153" s="2"/>
      <c r="C153" s="2"/>
      <c r="D153" s="2"/>
      <c r="E153" s="1"/>
      <c r="F153" s="2"/>
      <c r="G153" s="1"/>
    </row>
    <row r="154" spans="1:7" x14ac:dyDescent="0.25">
      <c r="A154" s="2"/>
      <c r="B154" s="2"/>
      <c r="C154" s="2"/>
      <c r="D154" s="2"/>
      <c r="E154" s="1"/>
      <c r="F154" s="2"/>
      <c r="G154" s="1"/>
    </row>
    <row r="155" spans="1:7" x14ac:dyDescent="0.25">
      <c r="A155" s="2"/>
      <c r="B155" s="2"/>
      <c r="C155" s="2"/>
      <c r="D155" s="2"/>
      <c r="E155" s="1"/>
      <c r="F155" s="2"/>
      <c r="G155" s="1"/>
    </row>
    <row r="156" spans="1:7" x14ac:dyDescent="0.25">
      <c r="A156" s="2"/>
      <c r="B156" s="2"/>
      <c r="C156" s="2"/>
      <c r="D156" s="2"/>
      <c r="E156" s="1"/>
      <c r="F156" s="2"/>
      <c r="G156" s="1"/>
    </row>
    <row r="157" spans="1:7" x14ac:dyDescent="0.25">
      <c r="A157" s="2"/>
      <c r="B157" s="2"/>
      <c r="C157" s="2"/>
      <c r="D157" s="2"/>
      <c r="E157" s="1"/>
      <c r="F157" s="2"/>
      <c r="G157" s="1"/>
    </row>
    <row r="158" spans="1:7" x14ac:dyDescent="0.25">
      <c r="A158" s="2"/>
      <c r="B158" s="2"/>
      <c r="C158" s="2"/>
      <c r="D158" s="2"/>
      <c r="E158" s="1"/>
      <c r="F158" s="2"/>
      <c r="G158" s="1"/>
    </row>
    <row r="159" spans="1:7" x14ac:dyDescent="0.25">
      <c r="A159" s="2"/>
      <c r="B159" s="2"/>
      <c r="C159" s="2"/>
      <c r="D159" s="2"/>
      <c r="E159" s="1"/>
      <c r="F159" s="2"/>
      <c r="G159" s="1"/>
    </row>
    <row r="160" spans="1:7" x14ac:dyDescent="0.25">
      <c r="A160" s="2"/>
      <c r="B160" s="2"/>
      <c r="C160" s="2"/>
      <c r="D160" s="2"/>
      <c r="E160" s="1"/>
      <c r="F160" s="2"/>
      <c r="G160" s="1"/>
    </row>
    <row r="161" spans="1:7" x14ac:dyDescent="0.25">
      <c r="A161" s="2"/>
      <c r="B161" s="2"/>
      <c r="C161" s="2"/>
      <c r="D161" s="2"/>
      <c r="E161" s="1"/>
      <c r="F161" s="2"/>
      <c r="G161" s="1"/>
    </row>
    <row r="162" spans="1:7" x14ac:dyDescent="0.25">
      <c r="A162" s="2"/>
      <c r="B162" s="2"/>
      <c r="C162" s="2"/>
      <c r="D162" s="2"/>
      <c r="E162" s="1"/>
      <c r="F162" s="2"/>
      <c r="G162" s="1"/>
    </row>
    <row r="163" spans="1:7" x14ac:dyDescent="0.25">
      <c r="A163" s="2"/>
      <c r="B163" s="2"/>
      <c r="C163" s="2"/>
      <c r="D163" s="2"/>
      <c r="E163" s="1"/>
      <c r="F163" s="2"/>
      <c r="G163" s="1"/>
    </row>
    <row r="164" spans="1:7" x14ac:dyDescent="0.25">
      <c r="A164" s="2"/>
      <c r="B164" s="2"/>
      <c r="C164" s="2"/>
      <c r="D164" s="2"/>
      <c r="E164" s="1"/>
      <c r="F164" s="2"/>
      <c r="G164" s="1"/>
    </row>
    <row r="165" spans="1:7" x14ac:dyDescent="0.25">
      <c r="E165" s="1"/>
      <c r="G165" s="1"/>
    </row>
    <row r="166" spans="1:7" x14ac:dyDescent="0.25">
      <c r="E166" s="1"/>
      <c r="G166" s="1"/>
    </row>
    <row r="167" spans="1:7" x14ac:dyDescent="0.25">
      <c r="E167" s="1"/>
      <c r="G167" s="1"/>
    </row>
    <row r="168" spans="1:7" x14ac:dyDescent="0.25">
      <c r="E168" s="1"/>
      <c r="G168" s="1"/>
    </row>
    <row r="169" spans="1:7" x14ac:dyDescent="0.25">
      <c r="E169" s="1"/>
      <c r="G169" s="1"/>
    </row>
    <row r="170" spans="1:7" x14ac:dyDescent="0.25">
      <c r="E170" s="1"/>
      <c r="G170" s="1"/>
    </row>
    <row r="171" spans="1:7" x14ac:dyDescent="0.25">
      <c r="E171" s="1"/>
      <c r="G171" s="1"/>
    </row>
    <row r="172" spans="1:7" x14ac:dyDescent="0.25">
      <c r="E172" s="1"/>
      <c r="G172" s="1"/>
    </row>
    <row r="173" spans="1:7" x14ac:dyDescent="0.25">
      <c r="E173" s="1"/>
      <c r="G173" s="1"/>
    </row>
    <row r="174" spans="1:7" x14ac:dyDescent="0.25">
      <c r="E174" s="1"/>
      <c r="G174" s="1"/>
    </row>
    <row r="175" spans="1:7" x14ac:dyDescent="0.25">
      <c r="E175" s="1"/>
      <c r="G175" s="1"/>
    </row>
    <row r="176" spans="1:7" x14ac:dyDescent="0.25">
      <c r="E176" s="1"/>
      <c r="G176" s="1"/>
    </row>
    <row r="177" spans="5:7" x14ac:dyDescent="0.25">
      <c r="E177" s="1"/>
      <c r="G177" s="1"/>
    </row>
    <row r="178" spans="5:7" x14ac:dyDescent="0.25">
      <c r="E178" s="1"/>
      <c r="G178" s="1"/>
    </row>
    <row r="179" spans="5:7" x14ac:dyDescent="0.25">
      <c r="E179" s="1"/>
      <c r="G179" s="1"/>
    </row>
    <row r="180" spans="5:7" x14ac:dyDescent="0.25">
      <c r="E180" s="1"/>
      <c r="G180" s="1"/>
    </row>
    <row r="181" spans="5:7" x14ac:dyDescent="0.25">
      <c r="E181" s="1"/>
      <c r="G181" s="1"/>
    </row>
    <row r="182" spans="5:7" x14ac:dyDescent="0.25">
      <c r="E182" s="1"/>
      <c r="G182" s="1"/>
    </row>
    <row r="183" spans="5:7" x14ac:dyDescent="0.25">
      <c r="E183" s="1"/>
      <c r="G183" s="1"/>
    </row>
    <row r="184" spans="5:7" x14ac:dyDescent="0.25">
      <c r="E184" s="1"/>
      <c r="G184" s="1"/>
    </row>
    <row r="185" spans="5:7" x14ac:dyDescent="0.25">
      <c r="E185" s="1"/>
      <c r="G185" s="1"/>
    </row>
    <row r="186" spans="5:7" x14ac:dyDescent="0.25">
      <c r="E186" s="1"/>
      <c r="G186" s="1"/>
    </row>
    <row r="187" spans="5:7" x14ac:dyDescent="0.25">
      <c r="E187" s="1"/>
      <c r="G187" s="1"/>
    </row>
    <row r="188" spans="5:7" x14ac:dyDescent="0.25">
      <c r="E188" s="1"/>
      <c r="G188" s="1"/>
    </row>
    <row r="189" spans="5:7" x14ac:dyDescent="0.25">
      <c r="E189" s="1"/>
      <c r="G189" s="1"/>
    </row>
    <row r="190" spans="5:7" x14ac:dyDescent="0.25">
      <c r="E190" s="1"/>
      <c r="G190" s="1"/>
    </row>
    <row r="191" spans="5:7" x14ac:dyDescent="0.25">
      <c r="E191" s="1"/>
      <c r="G191" s="1"/>
    </row>
    <row r="192" spans="5:7" x14ac:dyDescent="0.25">
      <c r="E192" s="1"/>
      <c r="G192" s="1"/>
    </row>
    <row r="193" spans="5:7" x14ac:dyDescent="0.25">
      <c r="E193" s="1"/>
      <c r="G193" s="1"/>
    </row>
    <row r="194" spans="5:7" x14ac:dyDescent="0.25">
      <c r="E194" s="1"/>
      <c r="G194" s="1"/>
    </row>
    <row r="195" spans="5:7" x14ac:dyDescent="0.25">
      <c r="E195" s="1"/>
      <c r="G195" s="1"/>
    </row>
    <row r="196" spans="5:7" x14ac:dyDescent="0.25">
      <c r="E196" s="1"/>
      <c r="G196" s="1"/>
    </row>
    <row r="197" spans="5:7" x14ac:dyDescent="0.25">
      <c r="E197" s="1"/>
      <c r="G197" s="1"/>
    </row>
    <row r="198" spans="5:7" x14ac:dyDescent="0.25">
      <c r="E198" s="1"/>
      <c r="G198" s="1"/>
    </row>
    <row r="199" spans="5:7" x14ac:dyDescent="0.25">
      <c r="E199" s="1"/>
      <c r="G199" s="1"/>
    </row>
    <row r="200" spans="5:7" x14ac:dyDescent="0.25">
      <c r="E200" s="1"/>
      <c r="G200" s="1"/>
    </row>
    <row r="201" spans="5:7" x14ac:dyDescent="0.25">
      <c r="E201" s="1"/>
      <c r="G201" s="1"/>
    </row>
    <row r="202" spans="5:7" x14ac:dyDescent="0.25">
      <c r="E202" s="1"/>
      <c r="G202" s="1"/>
    </row>
    <row r="203" spans="5:7" x14ac:dyDescent="0.25">
      <c r="E203" s="1"/>
      <c r="G203" s="1"/>
    </row>
    <row r="204" spans="5:7" x14ac:dyDescent="0.25">
      <c r="E204" s="1"/>
      <c r="G204" s="1"/>
    </row>
    <row r="205" spans="5:7" x14ac:dyDescent="0.25">
      <c r="E205" s="1"/>
      <c r="G205" s="1"/>
    </row>
    <row r="206" spans="5:7" x14ac:dyDescent="0.25">
      <c r="E206" s="1"/>
      <c r="G206" s="1"/>
    </row>
    <row r="207" spans="5:7" x14ac:dyDescent="0.25">
      <c r="E207" s="1"/>
      <c r="G207" s="1"/>
    </row>
    <row r="208" spans="5:7" x14ac:dyDescent="0.25">
      <c r="E208" s="1"/>
      <c r="G208" s="1"/>
    </row>
  </sheetData>
  <mergeCells count="12">
    <mergeCell ref="D6:E6"/>
    <mergeCell ref="F6:G6"/>
    <mergeCell ref="D14:E14"/>
    <mergeCell ref="F14:G14"/>
    <mergeCell ref="D90:E90"/>
    <mergeCell ref="F90:G90"/>
    <mergeCell ref="D116:E116"/>
    <mergeCell ref="F116:G116"/>
    <mergeCell ref="D39:E39"/>
    <mergeCell ref="F39:G39"/>
    <mergeCell ref="D64:E64"/>
    <mergeCell ref="F64:G64"/>
  </mergeCells>
  <phoneticPr fontId="3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8"/>
  <sheetViews>
    <sheetView topLeftCell="A133" workbookViewId="0">
      <selection activeCell="O32" sqref="O32"/>
    </sheetView>
  </sheetViews>
  <sheetFormatPr defaultRowHeight="13.2" x14ac:dyDescent="0.25"/>
  <cols>
    <col min="2" max="2" width="10.109375" bestFit="1" customWidth="1"/>
    <col min="9" max="9" width="9.109375" style="1" customWidth="1"/>
  </cols>
  <sheetData>
    <row r="1" spans="1:12" x14ac:dyDescent="0.25">
      <c r="A1" s="2" t="s">
        <v>28</v>
      </c>
      <c r="B1" s="3">
        <v>41087</v>
      </c>
      <c r="E1" s="1"/>
      <c r="G1" s="1"/>
    </row>
    <row r="2" spans="1:12" x14ac:dyDescent="0.25">
      <c r="A2" s="2" t="s">
        <v>27</v>
      </c>
      <c r="B2" s="2">
        <v>30</v>
      </c>
      <c r="E2" s="1"/>
      <c r="G2" s="1"/>
    </row>
    <row r="3" spans="1:12" x14ac:dyDescent="0.25">
      <c r="E3" s="1"/>
      <c r="G3" s="1"/>
    </row>
    <row r="4" spans="1:12" x14ac:dyDescent="0.25">
      <c r="A4" s="2" t="s">
        <v>26</v>
      </c>
      <c r="B4" s="2" t="s">
        <v>25</v>
      </c>
      <c r="C4" s="2"/>
      <c r="D4" s="2"/>
      <c r="E4" s="1"/>
      <c r="F4" s="2"/>
      <c r="G4" s="1"/>
    </row>
    <row r="5" spans="1:12" x14ac:dyDescent="0.25">
      <c r="A5" s="2"/>
      <c r="B5" s="2"/>
      <c r="C5" s="2"/>
      <c r="D5" s="2"/>
      <c r="E5" s="1"/>
      <c r="F5" s="2"/>
      <c r="G5" s="1"/>
    </row>
    <row r="6" spans="1:12" x14ac:dyDescent="0.25">
      <c r="A6" s="2"/>
      <c r="B6" s="2"/>
      <c r="C6" s="2"/>
      <c r="D6" s="9" t="s">
        <v>15</v>
      </c>
      <c r="E6" s="9"/>
      <c r="F6" s="9" t="s">
        <v>14</v>
      </c>
      <c r="G6" s="9"/>
      <c r="I6" s="1" t="s">
        <v>50</v>
      </c>
    </row>
    <row r="7" spans="1:12" x14ac:dyDescent="0.25">
      <c r="A7" s="2"/>
      <c r="B7" s="2" t="s">
        <v>12</v>
      </c>
      <c r="C7" s="2"/>
      <c r="D7" s="2" t="s">
        <v>11</v>
      </c>
      <c r="E7" s="1" t="s">
        <v>15</v>
      </c>
      <c r="F7" s="2" t="s">
        <v>10</v>
      </c>
      <c r="G7" s="1" t="s">
        <v>14</v>
      </c>
      <c r="H7" s="2" t="s">
        <v>49</v>
      </c>
    </row>
    <row r="8" spans="1:12" x14ac:dyDescent="0.25">
      <c r="A8" s="2" t="s">
        <v>24</v>
      </c>
      <c r="B8" s="2">
        <v>0.90620000000000001</v>
      </c>
      <c r="C8" s="2"/>
      <c r="D8" s="2">
        <v>1.3553999999999999</v>
      </c>
      <c r="E8" s="4">
        <f>D8-B8</f>
        <v>0.44919999999999993</v>
      </c>
      <c r="F8" s="2">
        <v>0.9466</v>
      </c>
      <c r="G8" s="4">
        <f>F8-B8</f>
        <v>4.0399999999999991E-2</v>
      </c>
      <c r="H8">
        <f>100-G8/E8*100</f>
        <v>91.00623330365093</v>
      </c>
      <c r="I8" s="1">
        <v>1678.6034999999999</v>
      </c>
    </row>
    <row r="9" spans="1:12" x14ac:dyDescent="0.25">
      <c r="A9" s="2" t="s">
        <v>23</v>
      </c>
      <c r="B9" s="2">
        <v>0.66800000000000004</v>
      </c>
      <c r="C9" s="2"/>
      <c r="D9" s="2">
        <v>1.1343000000000001</v>
      </c>
      <c r="E9" s="4">
        <f>D9-B9</f>
        <v>0.46630000000000005</v>
      </c>
      <c r="F9" s="2">
        <v>0.71030000000000004</v>
      </c>
      <c r="G9" s="4">
        <f>F9-B9</f>
        <v>4.2300000000000004E-2</v>
      </c>
      <c r="H9">
        <f t="shared" ref="H9:H73" si="0">100-G9/E9*100</f>
        <v>90.928586746729579</v>
      </c>
      <c r="I9" s="1">
        <v>1667.2914000000001</v>
      </c>
    </row>
    <row r="10" spans="1:12" x14ac:dyDescent="0.25">
      <c r="A10" s="2" t="s">
        <v>22</v>
      </c>
      <c r="B10" s="2">
        <v>0.89649999999999996</v>
      </c>
      <c r="C10" s="2"/>
      <c r="D10" s="2">
        <v>1.5105999999999999</v>
      </c>
      <c r="E10" s="4">
        <f>D10-B10</f>
        <v>0.61409999999999998</v>
      </c>
      <c r="F10" s="2">
        <v>0.95130000000000003</v>
      </c>
      <c r="G10" s="4">
        <f>F10-B10</f>
        <v>5.4800000000000071E-2</v>
      </c>
      <c r="H10">
        <f t="shared" si="0"/>
        <v>91.076371926396348</v>
      </c>
      <c r="I10" s="1">
        <v>2405.6181000000001</v>
      </c>
    </row>
    <row r="11" spans="1:12" x14ac:dyDescent="0.25">
      <c r="A11" s="2" t="s">
        <v>21</v>
      </c>
      <c r="B11" s="2">
        <v>0.75900000000000001</v>
      </c>
      <c r="C11" s="2"/>
      <c r="D11" s="2">
        <v>1.2626999999999999</v>
      </c>
      <c r="E11" s="4">
        <f>D11-B11</f>
        <v>0.50369999999999993</v>
      </c>
      <c r="F11" s="2">
        <v>0.80349999999999999</v>
      </c>
      <c r="G11" s="4">
        <f>F11-B11</f>
        <v>4.4499999999999984E-2</v>
      </c>
      <c r="H11">
        <f t="shared" si="0"/>
        <v>91.16537621600159</v>
      </c>
      <c r="I11" s="1">
        <v>2113.7015000000001</v>
      </c>
    </row>
    <row r="12" spans="1:12" x14ac:dyDescent="0.25">
      <c r="A12" s="2" t="s">
        <v>20</v>
      </c>
      <c r="B12" s="2">
        <v>0.9899</v>
      </c>
      <c r="C12" s="2"/>
      <c r="D12" s="2">
        <v>1.5105</v>
      </c>
      <c r="E12" s="4">
        <f>D12-B12</f>
        <v>0.52059999999999995</v>
      </c>
      <c r="F12" s="2">
        <v>1.0363</v>
      </c>
      <c r="G12" s="4">
        <f>F12-B12</f>
        <v>4.6399999999999997E-2</v>
      </c>
      <c r="H12">
        <f t="shared" si="0"/>
        <v>91.087207068766801</v>
      </c>
      <c r="I12" s="1">
        <v>2186.1552999999999</v>
      </c>
    </row>
    <row r="13" spans="1:12" x14ac:dyDescent="0.25">
      <c r="E13" s="1"/>
      <c r="G13" s="1"/>
      <c r="H13" s="8">
        <f>AVERAGE(H8:H12)</f>
        <v>91.052755052309038</v>
      </c>
    </row>
    <row r="14" spans="1:12" x14ac:dyDescent="0.25">
      <c r="A14" s="2"/>
      <c r="B14" s="2"/>
      <c r="C14" s="2"/>
      <c r="D14" s="9" t="s">
        <v>15</v>
      </c>
      <c r="E14" s="9"/>
      <c r="F14" s="9" t="s">
        <v>14</v>
      </c>
      <c r="G14" s="9"/>
      <c r="I14" s="1" t="s">
        <v>50</v>
      </c>
    </row>
    <row r="15" spans="1:12" x14ac:dyDescent="0.25">
      <c r="A15" s="2" t="s">
        <v>19</v>
      </c>
      <c r="B15" s="2" t="s">
        <v>12</v>
      </c>
      <c r="C15" s="2"/>
      <c r="D15" s="2" t="s">
        <v>11</v>
      </c>
      <c r="E15" s="1" t="s">
        <v>15</v>
      </c>
      <c r="F15" s="2" t="s">
        <v>10</v>
      </c>
      <c r="G15" s="1" t="s">
        <v>14</v>
      </c>
      <c r="H15" s="2" t="s">
        <v>49</v>
      </c>
      <c r="I15" s="4">
        <v>1816.3013000000001</v>
      </c>
      <c r="J15" t="s">
        <v>51</v>
      </c>
    </row>
    <row r="16" spans="1:12" x14ac:dyDescent="0.25">
      <c r="A16" s="2" t="s">
        <v>9</v>
      </c>
      <c r="B16" s="2">
        <v>0.57179999999999997</v>
      </c>
      <c r="C16" s="2"/>
      <c r="D16" s="2">
        <v>0.57340000000000002</v>
      </c>
      <c r="E16" s="1">
        <f>D16-B16</f>
        <v>1.6000000000000458E-3</v>
      </c>
      <c r="F16" s="2">
        <v>0.5726</v>
      </c>
      <c r="G16" s="1">
        <f>F16-B16</f>
        <v>8.0000000000002292E-4</v>
      </c>
      <c r="H16">
        <f t="shared" si="0"/>
        <v>50</v>
      </c>
      <c r="I16" s="1">
        <v>7.5571999999999999</v>
      </c>
      <c r="K16">
        <v>10</v>
      </c>
      <c r="L16">
        <f>I16*COS(K16/180*3.142)</f>
        <v>7.4423594514773708</v>
      </c>
    </row>
    <row r="17" spans="1:12" x14ac:dyDescent="0.25">
      <c r="A17" s="2" t="s">
        <v>8</v>
      </c>
      <c r="B17" s="2">
        <v>0.63560000000000005</v>
      </c>
      <c r="C17" s="2"/>
      <c r="D17" s="2">
        <v>0.6371</v>
      </c>
      <c r="E17" s="1">
        <f>D17-B17</f>
        <v>1.4999999999999458E-3</v>
      </c>
      <c r="F17" s="2">
        <v>0.63649999999999995</v>
      </c>
      <c r="G17" s="1">
        <f t="shared" ref="G17:G42" si="1">F17-B17</f>
        <v>8.9999999999990088E-4</v>
      </c>
      <c r="H17">
        <f t="shared" si="0"/>
        <v>40.000000000004441</v>
      </c>
      <c r="I17" s="1">
        <v>9.5502000000000002</v>
      </c>
      <c r="K17">
        <v>10</v>
      </c>
      <c r="L17">
        <f t="shared" ref="L17:L43" si="2">I17*COS(K17/180*3.142)</f>
        <v>9.4050734707959549</v>
      </c>
    </row>
    <row r="18" spans="1:12" x14ac:dyDescent="0.25">
      <c r="A18" s="2" t="s">
        <v>7</v>
      </c>
      <c r="B18" s="2">
        <v>0.52700000000000002</v>
      </c>
      <c r="C18" s="2"/>
      <c r="D18" s="2">
        <v>0.52910000000000001</v>
      </c>
      <c r="E18" s="1">
        <f t="shared" ref="E18:E42" si="3">D18-B18</f>
        <v>2.0999999999999908E-3</v>
      </c>
      <c r="F18" s="2">
        <v>0.5282</v>
      </c>
      <c r="G18" s="1">
        <f t="shared" si="1"/>
        <v>1.1999999999999789E-3</v>
      </c>
      <c r="H18">
        <f t="shared" si="0"/>
        <v>42.857142857143614</v>
      </c>
      <c r="I18" s="1">
        <v>23.345600000000001</v>
      </c>
      <c r="K18">
        <v>10</v>
      </c>
      <c r="L18">
        <f t="shared" si="2"/>
        <v>22.990836131161025</v>
      </c>
    </row>
    <row r="19" spans="1:12" x14ac:dyDescent="0.25">
      <c r="A19" s="2" t="s">
        <v>6</v>
      </c>
      <c r="B19" s="2">
        <v>0.59850000000000003</v>
      </c>
      <c r="C19" s="2"/>
      <c r="D19" s="2">
        <v>0.60160000000000002</v>
      </c>
      <c r="E19" s="1">
        <f t="shared" si="3"/>
        <v>3.0999999999999917E-3</v>
      </c>
      <c r="F19" s="2">
        <v>0.5998</v>
      </c>
      <c r="G19" s="1">
        <f t="shared" si="1"/>
        <v>1.2999999999999678E-3</v>
      </c>
      <c r="H19">
        <f t="shared" si="0"/>
        <v>58.06451612903318</v>
      </c>
      <c r="I19" s="1">
        <v>29.675699999999999</v>
      </c>
      <c r="K19">
        <v>10</v>
      </c>
      <c r="L19">
        <f t="shared" si="2"/>
        <v>29.224742811386093</v>
      </c>
    </row>
    <row r="20" spans="1:12" x14ac:dyDescent="0.25">
      <c r="A20" s="2" t="s">
        <v>5</v>
      </c>
      <c r="B20" s="2">
        <v>0.56259999999999999</v>
      </c>
      <c r="C20" s="2"/>
      <c r="D20" s="2">
        <v>0.57379999999999998</v>
      </c>
      <c r="E20" s="1">
        <f t="shared" si="3"/>
        <v>1.1199999999999988E-2</v>
      </c>
      <c r="F20" s="2">
        <v>0.56479999999999997</v>
      </c>
      <c r="G20" s="1">
        <f t="shared" si="1"/>
        <v>2.1999999999999797E-3</v>
      </c>
      <c r="H20">
        <f t="shared" si="0"/>
        <v>80.357142857143018</v>
      </c>
      <c r="I20" s="1">
        <v>65.381</v>
      </c>
      <c r="K20">
        <v>10</v>
      </c>
      <c r="L20">
        <f t="shared" si="2"/>
        <v>64.387458754173764</v>
      </c>
    </row>
    <row r="21" spans="1:12" x14ac:dyDescent="0.25">
      <c r="A21" s="2" t="s">
        <v>4</v>
      </c>
      <c r="B21" s="2">
        <v>0.56310000000000004</v>
      </c>
      <c r="C21" s="2"/>
      <c r="D21" s="2">
        <v>0.57730000000000004</v>
      </c>
      <c r="E21" s="1">
        <f t="shared" si="3"/>
        <v>1.419999999999999E-2</v>
      </c>
      <c r="F21" s="2">
        <v>0.56540000000000001</v>
      </c>
      <c r="G21" s="1">
        <f t="shared" si="1"/>
        <v>2.2999999999999687E-3</v>
      </c>
      <c r="H21">
        <f t="shared" si="0"/>
        <v>83.802816901408661</v>
      </c>
      <c r="I21" s="1">
        <v>88.959199999999996</v>
      </c>
      <c r="K21">
        <v>10</v>
      </c>
      <c r="L21">
        <f t="shared" si="2"/>
        <v>87.607360254573877</v>
      </c>
    </row>
    <row r="22" spans="1:12" x14ac:dyDescent="0.25">
      <c r="A22" s="2" t="s">
        <v>3</v>
      </c>
      <c r="B22" s="2">
        <v>0.61409999999999998</v>
      </c>
      <c r="C22" s="2"/>
      <c r="D22" s="2">
        <v>0.6331</v>
      </c>
      <c r="E22" s="1">
        <f t="shared" si="3"/>
        <v>1.9000000000000017E-2</v>
      </c>
      <c r="F22" s="2">
        <v>0.61709999999999998</v>
      </c>
      <c r="G22" s="1">
        <f t="shared" si="1"/>
        <v>3.0000000000000027E-3</v>
      </c>
      <c r="H22">
        <f t="shared" si="0"/>
        <v>84.21052631578948</v>
      </c>
      <c r="I22" s="1">
        <v>81.386600000000001</v>
      </c>
      <c r="K22">
        <v>10</v>
      </c>
      <c r="L22">
        <f t="shared" si="2"/>
        <v>80.149834824221699</v>
      </c>
    </row>
    <row r="23" spans="1:12" x14ac:dyDescent="0.25">
      <c r="A23" s="2" t="s">
        <v>2</v>
      </c>
      <c r="B23" s="2">
        <v>0.55640000000000001</v>
      </c>
      <c r="C23" s="2"/>
      <c r="D23" s="2">
        <v>0.5847</v>
      </c>
      <c r="E23" s="1">
        <f t="shared" si="3"/>
        <v>2.8299999999999992E-2</v>
      </c>
      <c r="F23" s="2">
        <v>0.55979999999999996</v>
      </c>
      <c r="G23" s="1">
        <f t="shared" si="1"/>
        <v>3.3999999999999586E-3</v>
      </c>
      <c r="H23">
        <f t="shared" si="0"/>
        <v>87.985865724381767</v>
      </c>
      <c r="I23" s="1">
        <v>108.7787</v>
      </c>
      <c r="K23">
        <v>10</v>
      </c>
      <c r="L23">
        <f t="shared" si="2"/>
        <v>107.12567962531379</v>
      </c>
    </row>
    <row r="24" spans="1:12" x14ac:dyDescent="0.25">
      <c r="A24" s="2" t="s">
        <v>1</v>
      </c>
      <c r="B24" s="2">
        <v>0.47120000000000001</v>
      </c>
      <c r="C24" s="2"/>
      <c r="D24" s="2">
        <v>0.50019999999999998</v>
      </c>
      <c r="E24" s="1">
        <f t="shared" si="3"/>
        <v>2.899999999999997E-2</v>
      </c>
      <c r="F24" s="2">
        <v>0.47489999999999999</v>
      </c>
      <c r="G24" s="1">
        <f t="shared" si="1"/>
        <v>3.6999999999999811E-3</v>
      </c>
      <c r="H24">
        <f t="shared" si="0"/>
        <v>87.241379310344882</v>
      </c>
      <c r="I24" s="1">
        <v>115.8216</v>
      </c>
      <c r="K24">
        <v>10</v>
      </c>
      <c r="L24">
        <f t="shared" si="2"/>
        <v>114.06155447060173</v>
      </c>
    </row>
    <row r="25" spans="1:12" x14ac:dyDescent="0.25">
      <c r="A25" s="2" t="s">
        <v>0</v>
      </c>
      <c r="B25" s="2">
        <v>0.6069</v>
      </c>
      <c r="C25" s="2"/>
      <c r="D25" s="2">
        <v>0.63829999999999998</v>
      </c>
      <c r="E25" s="1">
        <f t="shared" si="3"/>
        <v>3.1399999999999983E-2</v>
      </c>
      <c r="F25" s="2">
        <v>0.61080000000000001</v>
      </c>
      <c r="G25" s="1">
        <f t="shared" si="1"/>
        <v>3.9000000000000146E-3</v>
      </c>
      <c r="H25">
        <f t="shared" si="0"/>
        <v>87.579617834394853</v>
      </c>
      <c r="I25" s="1">
        <v>160.65280000000001</v>
      </c>
      <c r="K25">
        <v>10</v>
      </c>
      <c r="L25">
        <f t="shared" si="2"/>
        <v>158.21149162206953</v>
      </c>
    </row>
    <row r="26" spans="1:12" x14ac:dyDescent="0.25">
      <c r="A26" s="2" t="s">
        <v>29</v>
      </c>
      <c r="B26" s="2">
        <v>0.57089999999999996</v>
      </c>
      <c r="C26" s="2"/>
      <c r="D26" s="2">
        <v>0.60529999999999995</v>
      </c>
      <c r="E26" s="1">
        <f t="shared" si="3"/>
        <v>3.4399999999999986E-2</v>
      </c>
      <c r="F26" s="2">
        <v>0.57509999999999994</v>
      </c>
      <c r="G26" s="1">
        <f t="shared" si="1"/>
        <v>4.1999999999999815E-3</v>
      </c>
      <c r="H26">
        <f t="shared" si="0"/>
        <v>87.790697674418652</v>
      </c>
      <c r="I26" s="1">
        <v>117.8368</v>
      </c>
      <c r="K26">
        <f>K25+60/18</f>
        <v>13.333333333333334</v>
      </c>
      <c r="L26">
        <f t="shared" si="2"/>
        <v>114.65967377901362</v>
      </c>
    </row>
    <row r="27" spans="1:12" x14ac:dyDescent="0.25">
      <c r="A27" s="2" t="s">
        <v>31</v>
      </c>
      <c r="B27" s="2">
        <v>0.57740000000000002</v>
      </c>
      <c r="C27" s="2"/>
      <c r="D27" s="2">
        <v>0.60870000000000002</v>
      </c>
      <c r="E27" s="1">
        <f t="shared" si="3"/>
        <v>3.1299999999999994E-2</v>
      </c>
      <c r="F27" s="2">
        <v>0.58160000000000001</v>
      </c>
      <c r="G27" s="1">
        <f t="shared" si="1"/>
        <v>4.1999999999999815E-3</v>
      </c>
      <c r="H27">
        <f t="shared" si="0"/>
        <v>86.581469648562361</v>
      </c>
      <c r="I27" s="1">
        <v>128.05099999999999</v>
      </c>
      <c r="K27">
        <f t="shared" ref="K27:K43" si="4">K26+60/18</f>
        <v>16.666666666666668</v>
      </c>
      <c r="L27">
        <f t="shared" si="2"/>
        <v>122.67012977125029</v>
      </c>
    </row>
    <row r="28" spans="1:12" x14ac:dyDescent="0.25">
      <c r="A28" s="2" t="s">
        <v>32</v>
      </c>
      <c r="B28" s="2">
        <v>0.54049999999999998</v>
      </c>
      <c r="C28" s="2"/>
      <c r="D28" s="2">
        <v>0.57709999999999995</v>
      </c>
      <c r="E28" s="1">
        <f t="shared" si="3"/>
        <v>3.6599999999999966E-2</v>
      </c>
      <c r="F28" s="2">
        <v>0.54469999999999996</v>
      </c>
      <c r="G28" s="1">
        <f t="shared" si="1"/>
        <v>4.1999999999999815E-3</v>
      </c>
      <c r="H28">
        <f t="shared" si="0"/>
        <v>88.524590163934462</v>
      </c>
      <c r="I28" s="1">
        <v>142.71209999999999</v>
      </c>
      <c r="K28">
        <f t="shared" si="4"/>
        <v>20</v>
      </c>
      <c r="L28">
        <f t="shared" si="2"/>
        <v>134.10329793544901</v>
      </c>
    </row>
    <row r="29" spans="1:12" x14ac:dyDescent="0.25">
      <c r="A29" s="2" t="s">
        <v>33</v>
      </c>
      <c r="B29" s="2">
        <v>0.61709999999999998</v>
      </c>
      <c r="C29" s="2"/>
      <c r="D29" s="2">
        <v>0.65859999999999996</v>
      </c>
      <c r="E29" s="1">
        <f t="shared" si="3"/>
        <v>4.1499999999999981E-2</v>
      </c>
      <c r="F29" s="2">
        <v>0.62170000000000003</v>
      </c>
      <c r="G29" s="1">
        <f t="shared" si="1"/>
        <v>4.6000000000000485E-3</v>
      </c>
      <c r="H29">
        <f t="shared" si="0"/>
        <v>88.915662650602286</v>
      </c>
      <c r="I29" s="1">
        <v>143.63659999999999</v>
      </c>
      <c r="K29">
        <f t="shared" si="4"/>
        <v>23.333333333333332</v>
      </c>
      <c r="L29">
        <f t="shared" si="2"/>
        <v>131.88643536284681</v>
      </c>
    </row>
    <row r="30" spans="1:12" x14ac:dyDescent="0.25">
      <c r="A30" s="2" t="s">
        <v>34</v>
      </c>
      <c r="B30" s="2">
        <v>0.59609999999999996</v>
      </c>
      <c r="C30" s="2"/>
      <c r="D30" s="2">
        <v>0.626</v>
      </c>
      <c r="E30" s="1">
        <f t="shared" si="3"/>
        <v>2.9900000000000038E-2</v>
      </c>
      <c r="F30" s="2">
        <v>0.60009999999999997</v>
      </c>
      <c r="G30" s="1">
        <f t="shared" si="1"/>
        <v>4.0000000000000036E-3</v>
      </c>
      <c r="H30">
        <f t="shared" si="0"/>
        <v>86.62207357859532</v>
      </c>
      <c r="I30" s="1">
        <v>117.146</v>
      </c>
      <c r="K30">
        <f t="shared" si="4"/>
        <v>26.666666666666664</v>
      </c>
      <c r="L30">
        <f t="shared" si="2"/>
        <v>104.68231631504054</v>
      </c>
    </row>
    <row r="31" spans="1:12" x14ac:dyDescent="0.25">
      <c r="A31" s="2" t="s">
        <v>35</v>
      </c>
      <c r="B31" s="2">
        <v>0.44180000000000003</v>
      </c>
      <c r="C31" s="2"/>
      <c r="D31" s="2">
        <v>0.47499999999999998</v>
      </c>
      <c r="E31" s="1">
        <f t="shared" si="3"/>
        <v>3.3199999999999952E-2</v>
      </c>
      <c r="F31" s="2">
        <v>0.44569999999999999</v>
      </c>
      <c r="G31" s="1">
        <f t="shared" si="1"/>
        <v>3.8999999999999591E-3</v>
      </c>
      <c r="H31">
        <f t="shared" si="0"/>
        <v>88.253012048192872</v>
      </c>
      <c r="I31" s="1">
        <v>139.90049999999999</v>
      </c>
      <c r="K31">
        <f t="shared" si="4"/>
        <v>29.999999999999996</v>
      </c>
      <c r="L31">
        <f t="shared" si="2"/>
        <v>121.15263772572428</v>
      </c>
    </row>
    <row r="32" spans="1:12" x14ac:dyDescent="0.25">
      <c r="A32" s="2" t="s">
        <v>36</v>
      </c>
      <c r="B32" s="2">
        <v>0.4904</v>
      </c>
      <c r="C32" s="2"/>
      <c r="D32" s="2">
        <v>0.51370000000000005</v>
      </c>
      <c r="E32" s="1">
        <f t="shared" si="3"/>
        <v>2.3300000000000043E-2</v>
      </c>
      <c r="F32" s="2">
        <v>0.49349999999999999</v>
      </c>
      <c r="G32" s="1">
        <f t="shared" si="1"/>
        <v>3.0999999999999917E-3</v>
      </c>
      <c r="H32">
        <f t="shared" si="0"/>
        <v>86.695278969957144</v>
      </c>
      <c r="I32" s="1">
        <v>100.3141</v>
      </c>
      <c r="K32">
        <f t="shared" si="4"/>
        <v>33.333333333333329</v>
      </c>
      <c r="L32">
        <f t="shared" si="2"/>
        <v>83.807049409725721</v>
      </c>
    </row>
    <row r="33" spans="1:12" x14ac:dyDescent="0.25">
      <c r="A33" s="2" t="s">
        <v>37</v>
      </c>
      <c r="B33" s="2">
        <v>0.6038</v>
      </c>
      <c r="C33" s="2"/>
      <c r="D33" s="2">
        <v>0.62429999999999997</v>
      </c>
      <c r="E33" s="1">
        <f t="shared" si="3"/>
        <v>2.0499999999999963E-2</v>
      </c>
      <c r="F33" s="2">
        <v>0.60699999999999998</v>
      </c>
      <c r="G33" s="1">
        <f t="shared" si="1"/>
        <v>3.1999999999999806E-3</v>
      </c>
      <c r="H33">
        <f t="shared" si="0"/>
        <v>84.390243902439096</v>
      </c>
      <c r="I33" s="1">
        <v>84.047499999999999</v>
      </c>
      <c r="K33">
        <f t="shared" si="4"/>
        <v>36.666666666666664</v>
      </c>
      <c r="L33">
        <f t="shared" si="2"/>
        <v>67.412284172548368</v>
      </c>
    </row>
    <row r="34" spans="1:12" x14ac:dyDescent="0.25">
      <c r="A34" s="2" t="s">
        <v>38</v>
      </c>
      <c r="B34" s="2">
        <v>0.55920000000000003</v>
      </c>
      <c r="C34" s="2"/>
      <c r="D34" s="2">
        <v>0.57120000000000004</v>
      </c>
      <c r="E34" s="1">
        <f t="shared" si="3"/>
        <v>1.2000000000000011E-2</v>
      </c>
      <c r="F34" s="2">
        <v>0.5615</v>
      </c>
      <c r="G34" s="1">
        <f t="shared" si="1"/>
        <v>2.2999999999999687E-3</v>
      </c>
      <c r="H34">
        <f t="shared" si="0"/>
        <v>80.833333333333613</v>
      </c>
      <c r="I34" s="1">
        <v>63.656500000000001</v>
      </c>
      <c r="K34">
        <f t="shared" si="4"/>
        <v>40</v>
      </c>
      <c r="L34">
        <f t="shared" si="2"/>
        <v>48.760003973323734</v>
      </c>
    </row>
    <row r="35" spans="1:12" x14ac:dyDescent="0.25">
      <c r="A35" s="2" t="s">
        <v>39</v>
      </c>
      <c r="B35" s="2">
        <v>0.56899999999999995</v>
      </c>
      <c r="C35" s="2"/>
      <c r="D35" s="2">
        <v>0.57379999999999998</v>
      </c>
      <c r="E35" s="1">
        <f t="shared" si="3"/>
        <v>4.8000000000000265E-3</v>
      </c>
      <c r="F35" s="2">
        <v>0.5706</v>
      </c>
      <c r="G35" s="1">
        <f t="shared" si="1"/>
        <v>1.6000000000000458E-3</v>
      </c>
      <c r="H35">
        <f t="shared" si="0"/>
        <v>66.66666666666589</v>
      </c>
      <c r="I35" s="1">
        <v>29.197500000000002</v>
      </c>
      <c r="K35">
        <f t="shared" si="4"/>
        <v>43.333333333333336</v>
      </c>
      <c r="L35">
        <f t="shared" si="2"/>
        <v>21.235526916871784</v>
      </c>
    </row>
    <row r="36" spans="1:12" x14ac:dyDescent="0.25">
      <c r="A36" s="2" t="s">
        <v>40</v>
      </c>
      <c r="B36" s="2">
        <v>0.56340000000000001</v>
      </c>
      <c r="C36" s="2"/>
      <c r="D36" s="2">
        <v>0.56869999999999998</v>
      </c>
      <c r="E36" s="1">
        <f t="shared" si="3"/>
        <v>5.2999999999999714E-3</v>
      </c>
      <c r="F36" s="2">
        <v>0.56520000000000004</v>
      </c>
      <c r="G36" s="1">
        <f t="shared" si="1"/>
        <v>1.8000000000000238E-3</v>
      </c>
      <c r="H36">
        <f t="shared" si="0"/>
        <v>66.037735849055963</v>
      </c>
      <c r="I36" s="1">
        <v>36.660400000000003</v>
      </c>
      <c r="K36">
        <f t="shared" si="4"/>
        <v>46.666666666666671</v>
      </c>
      <c r="L36">
        <f t="shared" si="2"/>
        <v>25.155076669152166</v>
      </c>
    </row>
    <row r="37" spans="1:12" x14ac:dyDescent="0.25">
      <c r="A37" s="2" t="s">
        <v>41</v>
      </c>
      <c r="B37" s="2">
        <v>0.63129999999999997</v>
      </c>
      <c r="C37" s="2"/>
      <c r="D37" s="2">
        <v>0.63390000000000002</v>
      </c>
      <c r="E37" s="1">
        <f t="shared" si="3"/>
        <v>2.6000000000000467E-3</v>
      </c>
      <c r="F37" s="2">
        <v>0.63249999999999995</v>
      </c>
      <c r="G37" s="1">
        <f t="shared" si="1"/>
        <v>1.1999999999999789E-3</v>
      </c>
      <c r="H37">
        <f t="shared" si="0"/>
        <v>53.846153846155488</v>
      </c>
      <c r="I37" s="1">
        <v>18.490300000000001</v>
      </c>
      <c r="K37">
        <f t="shared" si="4"/>
        <v>50.000000000000007</v>
      </c>
      <c r="L37">
        <f t="shared" si="2"/>
        <v>11.883732937177466</v>
      </c>
    </row>
    <row r="38" spans="1:12" x14ac:dyDescent="0.25">
      <c r="A38" s="2" t="s">
        <v>42</v>
      </c>
      <c r="B38" s="2">
        <v>0.56089999999999995</v>
      </c>
      <c r="C38" s="2"/>
      <c r="D38" s="2">
        <v>0.56299999999999994</v>
      </c>
      <c r="E38" s="1">
        <f t="shared" si="3"/>
        <v>2.0999999999999908E-3</v>
      </c>
      <c r="F38" s="2">
        <v>0.56189999999999996</v>
      </c>
      <c r="G38" s="1">
        <f t="shared" si="1"/>
        <v>1.0000000000000009E-3</v>
      </c>
      <c r="H38">
        <f t="shared" si="0"/>
        <v>52.380952380952131</v>
      </c>
      <c r="I38" s="1">
        <v>13.8666</v>
      </c>
      <c r="K38">
        <f t="shared" si="4"/>
        <v>53.333333333333343</v>
      </c>
      <c r="L38">
        <f t="shared" si="2"/>
        <v>8.2792168079413333</v>
      </c>
    </row>
    <row r="39" spans="1:12" x14ac:dyDescent="0.25">
      <c r="A39" s="2" t="s">
        <v>43</v>
      </c>
      <c r="B39" s="2">
        <v>0.59950000000000003</v>
      </c>
      <c r="C39" s="2"/>
      <c r="D39" s="2">
        <v>0.60099999999999998</v>
      </c>
      <c r="E39" s="1">
        <f t="shared" si="3"/>
        <v>1.4999999999999458E-3</v>
      </c>
      <c r="F39" s="2">
        <v>0.60040000000000004</v>
      </c>
      <c r="G39" s="1">
        <f t="shared" si="1"/>
        <v>9.000000000000119E-4</v>
      </c>
      <c r="H39">
        <f t="shared" si="0"/>
        <v>39.999999999997037</v>
      </c>
      <c r="I39" s="1">
        <v>7.6935000000000002</v>
      </c>
      <c r="K39">
        <f t="shared" si="4"/>
        <v>56.666666666666679</v>
      </c>
      <c r="L39">
        <f t="shared" si="2"/>
        <v>4.2268229921432043</v>
      </c>
    </row>
    <row r="40" spans="1:12" x14ac:dyDescent="0.25">
      <c r="A40" s="2" t="s">
        <v>44</v>
      </c>
      <c r="B40" s="2">
        <v>0.63119999999999998</v>
      </c>
      <c r="C40" s="2"/>
      <c r="D40" s="2">
        <v>0.63219999999999998</v>
      </c>
      <c r="E40" s="1">
        <f t="shared" si="3"/>
        <v>1.0000000000000009E-3</v>
      </c>
      <c r="F40" s="2">
        <v>0.6321</v>
      </c>
      <c r="G40" s="1">
        <f t="shared" si="1"/>
        <v>9.000000000000119E-4</v>
      </c>
      <c r="H40">
        <f t="shared" si="0"/>
        <v>9.9999999999988916</v>
      </c>
      <c r="I40" s="1">
        <v>3.3229000000000002</v>
      </c>
      <c r="K40">
        <f t="shared" si="4"/>
        <v>60.000000000000014</v>
      </c>
      <c r="L40">
        <f t="shared" si="2"/>
        <v>1.6610592422831238</v>
      </c>
    </row>
    <row r="41" spans="1:12" x14ac:dyDescent="0.25">
      <c r="A41" s="2" t="s">
        <v>45</v>
      </c>
      <c r="B41" s="2">
        <v>0.53810000000000002</v>
      </c>
      <c r="C41" s="2"/>
      <c r="D41" s="2">
        <v>0.53869999999999996</v>
      </c>
      <c r="E41" s="1">
        <f t="shared" si="3"/>
        <v>5.9999999999993392E-4</v>
      </c>
      <c r="F41" s="2">
        <v>0.53859999999999997</v>
      </c>
      <c r="G41" s="1">
        <f t="shared" si="1"/>
        <v>4.9999999999994493E-4</v>
      </c>
      <c r="H41">
        <f t="shared" si="0"/>
        <v>16.666666666666657</v>
      </c>
      <c r="I41" s="1">
        <v>3.4312</v>
      </c>
      <c r="K41">
        <f t="shared" si="4"/>
        <v>63.33333333333335</v>
      </c>
      <c r="L41">
        <f t="shared" si="2"/>
        <v>1.5394802617366998</v>
      </c>
    </row>
    <row r="42" spans="1:12" x14ac:dyDescent="0.25">
      <c r="A42" s="2" t="s">
        <v>46</v>
      </c>
      <c r="B42" s="2">
        <v>0.58520000000000005</v>
      </c>
      <c r="C42" s="2"/>
      <c r="D42" s="2">
        <v>0.58579999999999999</v>
      </c>
      <c r="E42" s="1">
        <f t="shared" si="3"/>
        <v>5.9999999999993392E-4</v>
      </c>
      <c r="F42" s="2">
        <v>0.58599999999999997</v>
      </c>
      <c r="G42" s="1">
        <f t="shared" si="1"/>
        <v>7.9999999999991189E-4</v>
      </c>
      <c r="H42">
        <f t="shared" si="0"/>
        <v>-33.333333333333314</v>
      </c>
      <c r="I42" s="1">
        <v>1.8582000000000001</v>
      </c>
      <c r="K42">
        <f t="shared" si="4"/>
        <v>66.666666666666686</v>
      </c>
      <c r="L42">
        <f t="shared" si="2"/>
        <v>0.73573799572050658</v>
      </c>
    </row>
    <row r="43" spans="1:12" x14ac:dyDescent="0.25">
      <c r="A43" s="2" t="s">
        <v>47</v>
      </c>
      <c r="B43" s="2">
        <v>0.50680000000000003</v>
      </c>
      <c r="C43" s="2"/>
      <c r="D43" s="2">
        <v>0.50829999999999997</v>
      </c>
      <c r="E43" s="1">
        <f>D43-B43</f>
        <v>1.4999999999999458E-3</v>
      </c>
      <c r="F43" s="2">
        <v>0.50780000000000003</v>
      </c>
      <c r="G43" s="1">
        <f>F43-B43</f>
        <v>1.0000000000000009E-3</v>
      </c>
      <c r="H43">
        <f t="shared" si="0"/>
        <v>33.333333333330856</v>
      </c>
      <c r="I43" s="1">
        <v>3.1629</v>
      </c>
      <c r="K43">
        <f t="shared" si="4"/>
        <v>70.000000000000014</v>
      </c>
      <c r="L43">
        <f t="shared" si="2"/>
        <v>1.0813046714623322</v>
      </c>
    </row>
    <row r="44" spans="1:12" x14ac:dyDescent="0.25">
      <c r="A44" s="2" t="s">
        <v>48</v>
      </c>
      <c r="B44" s="2"/>
      <c r="C44" s="2"/>
      <c r="D44" s="2"/>
      <c r="E44" s="1"/>
      <c r="F44" s="2"/>
      <c r="G44" s="1"/>
      <c r="L44" s="7">
        <f>SUM(L21:L33)</f>
        <v>1427.5297452683792</v>
      </c>
    </row>
    <row r="45" spans="1:12" x14ac:dyDescent="0.25">
      <c r="A45" s="1" t="s">
        <v>30</v>
      </c>
      <c r="B45" s="2"/>
      <c r="C45" s="2"/>
      <c r="D45" s="2"/>
      <c r="E45" s="4">
        <f>SUM(E16:E43)</f>
        <v>0.42409999999999964</v>
      </c>
      <c r="F45" s="2"/>
      <c r="G45" s="4">
        <f>SUM(G16:G43)</f>
        <v>6.6099999999999604E-2</v>
      </c>
      <c r="H45">
        <f t="shared" si="0"/>
        <v>84.414053289318645</v>
      </c>
      <c r="I45" s="4">
        <f>SUM(I16:I43)</f>
        <v>1846.0931999999998</v>
      </c>
      <c r="L45" s="7">
        <f>I15/L44</f>
        <v>1.2723386717651413</v>
      </c>
    </row>
    <row r="46" spans="1:12" x14ac:dyDescent="0.25">
      <c r="A46" s="2"/>
      <c r="B46" s="2"/>
      <c r="C46" s="2"/>
      <c r="D46" s="2"/>
      <c r="E46" s="1"/>
      <c r="F46" s="2"/>
      <c r="G46" s="1"/>
    </row>
    <row r="47" spans="1:12" x14ac:dyDescent="0.25">
      <c r="A47" s="2"/>
      <c r="B47" s="2"/>
      <c r="C47" s="2"/>
      <c r="D47" s="9" t="s">
        <v>15</v>
      </c>
      <c r="E47" s="9"/>
      <c r="F47" s="9" t="s">
        <v>14</v>
      </c>
      <c r="G47" s="9"/>
      <c r="I47" s="1" t="s">
        <v>50</v>
      </c>
    </row>
    <row r="48" spans="1:12" x14ac:dyDescent="0.25">
      <c r="A48" s="2" t="s">
        <v>18</v>
      </c>
      <c r="B48" s="2" t="s">
        <v>12</v>
      </c>
      <c r="C48" s="2"/>
      <c r="D48" s="2" t="s">
        <v>11</v>
      </c>
      <c r="E48" s="1" t="s">
        <v>15</v>
      </c>
      <c r="F48" s="2" t="s">
        <v>10</v>
      </c>
      <c r="G48" s="1" t="s">
        <v>14</v>
      </c>
      <c r="H48" s="2" t="s">
        <v>49</v>
      </c>
      <c r="I48" s="4">
        <v>2014.1737000000001</v>
      </c>
      <c r="J48" t="s">
        <v>51</v>
      </c>
    </row>
    <row r="49" spans="1:12" x14ac:dyDescent="0.25">
      <c r="A49" s="2" t="s">
        <v>9</v>
      </c>
      <c r="B49" s="2">
        <v>0.56720000000000004</v>
      </c>
      <c r="C49" s="2"/>
      <c r="D49" s="2">
        <v>0.56910000000000005</v>
      </c>
      <c r="E49" s="1">
        <f>D49-B49</f>
        <v>1.9000000000000128E-3</v>
      </c>
      <c r="F49" s="2">
        <v>0.56850000000000001</v>
      </c>
      <c r="G49" s="1">
        <f>F49-B49</f>
        <v>1.2999999999999678E-3</v>
      </c>
      <c r="H49">
        <f t="shared" si="0"/>
        <v>31.578947368423201</v>
      </c>
      <c r="I49" s="1">
        <v>7.1712999999999996</v>
      </c>
      <c r="K49">
        <v>10</v>
      </c>
      <c r="L49">
        <f>I49*COS(K49/180*3.142)</f>
        <v>7.0623236561662601</v>
      </c>
    </row>
    <row r="50" spans="1:12" x14ac:dyDescent="0.25">
      <c r="A50" s="2" t="s">
        <v>8</v>
      </c>
      <c r="B50" s="2">
        <v>0.61170000000000002</v>
      </c>
      <c r="C50" s="2"/>
      <c r="D50" s="2">
        <v>0.61309999999999998</v>
      </c>
      <c r="E50" s="1">
        <f t="shared" ref="E50:E75" si="5">D50-B50</f>
        <v>1.3999999999999568E-3</v>
      </c>
      <c r="F50" s="2">
        <v>0.61250000000000004</v>
      </c>
      <c r="G50" s="1">
        <f t="shared" ref="G50:G75" si="6">F50-B50</f>
        <v>8.0000000000002292E-4</v>
      </c>
      <c r="H50">
        <f t="shared" si="0"/>
        <v>42.857142857139465</v>
      </c>
      <c r="I50" s="1">
        <v>7.1631999999999998</v>
      </c>
      <c r="K50">
        <v>10</v>
      </c>
      <c r="L50">
        <f t="shared" ref="L50:L76" si="7">I50*COS(K50/180*3.142)</f>
        <v>7.0543467451996369</v>
      </c>
    </row>
    <row r="51" spans="1:12" x14ac:dyDescent="0.25">
      <c r="A51" s="2" t="s">
        <v>7</v>
      </c>
      <c r="B51" s="2">
        <v>0.62560000000000004</v>
      </c>
      <c r="C51" s="2"/>
      <c r="D51" s="2">
        <v>0.62939999999999996</v>
      </c>
      <c r="E51" s="1">
        <f t="shared" si="5"/>
        <v>3.7999999999999146E-3</v>
      </c>
      <c r="F51" s="2">
        <v>0.62709999999999999</v>
      </c>
      <c r="G51" s="1">
        <f t="shared" si="6"/>
        <v>1.4999999999999458E-3</v>
      </c>
      <c r="H51">
        <f t="shared" si="0"/>
        <v>60.526315789474225</v>
      </c>
      <c r="I51" s="1">
        <v>26.555199999999999</v>
      </c>
      <c r="K51">
        <v>10</v>
      </c>
      <c r="L51">
        <f t="shared" si="7"/>
        <v>26.151662481589987</v>
      </c>
    </row>
    <row r="52" spans="1:12" x14ac:dyDescent="0.25">
      <c r="A52" s="2" t="s">
        <v>6</v>
      </c>
      <c r="B52" s="2">
        <v>0.62260000000000004</v>
      </c>
      <c r="C52" s="2"/>
      <c r="D52" s="2">
        <v>0.62729999999999997</v>
      </c>
      <c r="E52" s="1">
        <f t="shared" si="5"/>
        <v>4.6999999999999265E-3</v>
      </c>
      <c r="F52" s="2">
        <v>0.62419999999999998</v>
      </c>
      <c r="G52" s="1">
        <f t="shared" si="6"/>
        <v>1.5999999999999348E-3</v>
      </c>
      <c r="H52">
        <f t="shared" si="0"/>
        <v>65.957446808511492</v>
      </c>
      <c r="I52" s="1">
        <v>26.9282</v>
      </c>
      <c r="K52">
        <v>10</v>
      </c>
      <c r="L52">
        <f t="shared" si="7"/>
        <v>26.518994307583885</v>
      </c>
    </row>
    <row r="53" spans="1:12" x14ac:dyDescent="0.25">
      <c r="A53" s="2" t="s">
        <v>5</v>
      </c>
      <c r="B53" s="2">
        <v>0.67149999999999999</v>
      </c>
      <c r="C53" s="2"/>
      <c r="D53" s="2">
        <v>0.68420000000000003</v>
      </c>
      <c r="E53" s="1">
        <f t="shared" si="5"/>
        <v>1.2700000000000045E-2</v>
      </c>
      <c r="F53" s="2">
        <v>0.67379999999999995</v>
      </c>
      <c r="G53" s="1">
        <f t="shared" si="6"/>
        <v>2.2999999999999687E-3</v>
      </c>
      <c r="H53">
        <f t="shared" si="0"/>
        <v>81.889763779527868</v>
      </c>
      <c r="I53" s="1">
        <v>60.123600000000003</v>
      </c>
      <c r="K53">
        <v>10</v>
      </c>
      <c r="L53">
        <f t="shared" si="7"/>
        <v>59.209951134923628</v>
      </c>
    </row>
    <row r="54" spans="1:12" x14ac:dyDescent="0.25">
      <c r="A54" s="2" t="s">
        <v>4</v>
      </c>
      <c r="B54" s="2">
        <v>0.61409999999999998</v>
      </c>
      <c r="C54" s="2"/>
      <c r="D54" s="2">
        <v>0.62870000000000004</v>
      </c>
      <c r="E54" s="1">
        <f t="shared" si="5"/>
        <v>1.4600000000000057E-2</v>
      </c>
      <c r="F54" s="2">
        <v>0.61660000000000004</v>
      </c>
      <c r="G54" s="1">
        <f t="shared" si="6"/>
        <v>2.5000000000000577E-3</v>
      </c>
      <c r="H54">
        <f t="shared" si="0"/>
        <v>82.876712328766786</v>
      </c>
      <c r="I54" s="1">
        <v>67.732399999999998</v>
      </c>
      <c r="K54">
        <v>10</v>
      </c>
      <c r="L54">
        <f t="shared" si="7"/>
        <v>66.703126463669861</v>
      </c>
    </row>
    <row r="55" spans="1:12" x14ac:dyDescent="0.25">
      <c r="A55" s="2" t="s">
        <v>3</v>
      </c>
      <c r="B55" s="2">
        <v>0.60150000000000003</v>
      </c>
      <c r="C55" s="2"/>
      <c r="D55" s="2">
        <v>0.62470000000000003</v>
      </c>
      <c r="E55" s="1">
        <f t="shared" si="5"/>
        <v>2.3199999999999998E-2</v>
      </c>
      <c r="F55" s="2">
        <v>0.6048</v>
      </c>
      <c r="G55" s="1">
        <f t="shared" si="6"/>
        <v>3.2999999999999696E-3</v>
      </c>
      <c r="H55">
        <f t="shared" si="0"/>
        <v>85.775862068965651</v>
      </c>
      <c r="I55" s="1">
        <v>106.889</v>
      </c>
      <c r="K55">
        <v>10</v>
      </c>
      <c r="L55">
        <f t="shared" si="7"/>
        <v>105.26469584091524</v>
      </c>
    </row>
    <row r="56" spans="1:12" x14ac:dyDescent="0.25">
      <c r="A56" s="2" t="s">
        <v>2</v>
      </c>
      <c r="B56" s="2">
        <v>0.52470000000000006</v>
      </c>
      <c r="C56" s="2"/>
      <c r="D56" s="2">
        <v>0.55740000000000001</v>
      </c>
      <c r="E56" s="1">
        <f t="shared" si="5"/>
        <v>3.2699999999999951E-2</v>
      </c>
      <c r="F56" s="2">
        <v>0.52859999999999996</v>
      </c>
      <c r="G56" s="1">
        <f t="shared" si="6"/>
        <v>3.8999999999999035E-3</v>
      </c>
      <c r="H56">
        <f t="shared" si="0"/>
        <v>88.073394495413126</v>
      </c>
      <c r="I56" s="1">
        <v>157.09450000000001</v>
      </c>
      <c r="K56">
        <v>10</v>
      </c>
      <c r="L56">
        <f t="shared" si="7"/>
        <v>154.70726417854652</v>
      </c>
    </row>
    <row r="57" spans="1:12" x14ac:dyDescent="0.25">
      <c r="A57" s="2" t="s">
        <v>1</v>
      </c>
      <c r="B57" s="2">
        <v>0.58260000000000001</v>
      </c>
      <c r="C57" s="2"/>
      <c r="D57" s="2">
        <v>0.61299999999999999</v>
      </c>
      <c r="E57" s="1">
        <f t="shared" si="5"/>
        <v>3.0399999999999983E-2</v>
      </c>
      <c r="F57" s="2">
        <v>0.58660000000000001</v>
      </c>
      <c r="G57" s="1">
        <f t="shared" si="6"/>
        <v>4.0000000000000036E-3</v>
      </c>
      <c r="H57">
        <f t="shared" si="0"/>
        <v>86.842105263157876</v>
      </c>
      <c r="I57" s="1">
        <v>121.84480000000001</v>
      </c>
      <c r="K57">
        <v>10</v>
      </c>
      <c r="L57">
        <f t="shared" si="7"/>
        <v>119.99322485753585</v>
      </c>
    </row>
    <row r="58" spans="1:12" x14ac:dyDescent="0.25">
      <c r="A58" s="2" t="s">
        <v>0</v>
      </c>
      <c r="B58" s="2">
        <v>0.56899999999999995</v>
      </c>
      <c r="C58" s="2"/>
      <c r="D58" s="2">
        <v>0.6018</v>
      </c>
      <c r="E58" s="1">
        <f t="shared" si="5"/>
        <v>3.2800000000000051E-2</v>
      </c>
      <c r="F58" s="2">
        <v>0.57310000000000005</v>
      </c>
      <c r="G58" s="1">
        <f t="shared" si="6"/>
        <v>4.1000000000001036E-3</v>
      </c>
      <c r="H58">
        <f t="shared" si="0"/>
        <v>87.499999999999702</v>
      </c>
      <c r="I58" s="1">
        <v>148.0796</v>
      </c>
      <c r="K58">
        <v>10</v>
      </c>
      <c r="L58">
        <f t="shared" si="7"/>
        <v>145.82935619422383</v>
      </c>
    </row>
    <row r="59" spans="1:12" x14ac:dyDescent="0.25">
      <c r="A59" s="2" t="s">
        <v>29</v>
      </c>
      <c r="B59" s="2">
        <v>0.4753</v>
      </c>
      <c r="C59" s="2"/>
      <c r="D59" s="2">
        <v>0.50890000000000002</v>
      </c>
      <c r="E59" s="1">
        <f t="shared" si="5"/>
        <v>3.3600000000000019E-2</v>
      </c>
      <c r="F59" s="2">
        <v>0.47970000000000002</v>
      </c>
      <c r="G59" s="1">
        <f t="shared" si="6"/>
        <v>4.400000000000015E-3</v>
      </c>
      <c r="H59">
        <f t="shared" si="0"/>
        <v>86.90476190476187</v>
      </c>
      <c r="I59" s="1">
        <v>115.004</v>
      </c>
      <c r="K59">
        <v>10</v>
      </c>
      <c r="L59">
        <f t="shared" si="7"/>
        <v>113.25637886488428</v>
      </c>
    </row>
    <row r="60" spans="1:12" x14ac:dyDescent="0.25">
      <c r="A60" s="2" t="s">
        <v>31</v>
      </c>
      <c r="B60" s="2">
        <v>0.53080000000000005</v>
      </c>
      <c r="C60" s="2"/>
      <c r="D60" s="2">
        <v>0.56240000000000001</v>
      </c>
      <c r="E60" s="1">
        <f t="shared" si="5"/>
        <v>3.1599999999999961E-2</v>
      </c>
      <c r="F60" s="2">
        <v>0.53480000000000005</v>
      </c>
      <c r="G60" s="1">
        <f t="shared" si="6"/>
        <v>4.0000000000000036E-3</v>
      </c>
      <c r="H60">
        <f t="shared" si="0"/>
        <v>87.341772151898709</v>
      </c>
      <c r="I60" s="1">
        <v>157.29740000000001</v>
      </c>
      <c r="K60">
        <v>10</v>
      </c>
      <c r="L60">
        <f t="shared" si="7"/>
        <v>154.90708087424133</v>
      </c>
    </row>
    <row r="61" spans="1:12" x14ac:dyDescent="0.25">
      <c r="A61" s="2" t="s">
        <v>32</v>
      </c>
      <c r="B61" s="2">
        <v>0.65759999999999996</v>
      </c>
      <c r="C61" s="2"/>
      <c r="D61" s="2">
        <v>0.7016</v>
      </c>
      <c r="E61" s="1">
        <f t="shared" si="5"/>
        <v>4.4000000000000039E-2</v>
      </c>
      <c r="F61" s="2">
        <v>0.66259999999999997</v>
      </c>
      <c r="G61" s="1">
        <f t="shared" si="6"/>
        <v>5.0000000000000044E-3</v>
      </c>
      <c r="H61">
        <f t="shared" si="0"/>
        <v>88.63636363636364</v>
      </c>
      <c r="I61" s="1">
        <v>165.44749999999999</v>
      </c>
      <c r="K61">
        <v>10</v>
      </c>
      <c r="L61">
        <f t="shared" si="7"/>
        <v>162.93333051239907</v>
      </c>
    </row>
    <row r="62" spans="1:12" x14ac:dyDescent="0.25">
      <c r="A62" s="2" t="s">
        <v>33</v>
      </c>
      <c r="B62" s="2">
        <v>0.55659999999999998</v>
      </c>
      <c r="C62" s="2"/>
      <c r="D62" s="2">
        <v>0.59450000000000003</v>
      </c>
      <c r="E62" s="1">
        <f t="shared" si="5"/>
        <v>3.7900000000000045E-2</v>
      </c>
      <c r="F62" s="2">
        <v>0.56100000000000005</v>
      </c>
      <c r="G62" s="1">
        <f t="shared" si="6"/>
        <v>4.4000000000000705E-3</v>
      </c>
      <c r="H62">
        <f t="shared" si="0"/>
        <v>88.390501319261034</v>
      </c>
      <c r="I62" s="1">
        <v>150.9821</v>
      </c>
      <c r="K62">
        <f>K61+60/15</f>
        <v>14</v>
      </c>
      <c r="L62">
        <f t="shared" si="7"/>
        <v>146.49612906964083</v>
      </c>
    </row>
    <row r="63" spans="1:12" x14ac:dyDescent="0.25">
      <c r="A63" s="2" t="s">
        <v>34</v>
      </c>
      <c r="B63" s="2">
        <v>0.52059999999999995</v>
      </c>
      <c r="C63" s="2"/>
      <c r="D63" s="2">
        <v>0.55669999999999997</v>
      </c>
      <c r="E63" s="1">
        <f t="shared" si="5"/>
        <v>3.6100000000000021E-2</v>
      </c>
      <c r="F63" s="2">
        <v>0.52470000000000006</v>
      </c>
      <c r="G63" s="1">
        <f t="shared" si="6"/>
        <v>4.1000000000001036E-3</v>
      </c>
      <c r="H63">
        <f t="shared" si="0"/>
        <v>88.642659279778115</v>
      </c>
      <c r="I63" s="1">
        <v>144.57980000000001</v>
      </c>
      <c r="K63">
        <f t="shared" ref="K63:K76" si="8">K62+60/15</f>
        <v>18</v>
      </c>
      <c r="L63">
        <f t="shared" si="7"/>
        <v>137.50174087395138</v>
      </c>
    </row>
    <row r="64" spans="1:12" x14ac:dyDescent="0.25">
      <c r="A64" s="2" t="s">
        <v>35</v>
      </c>
      <c r="B64" s="2">
        <v>0.52759999999999996</v>
      </c>
      <c r="C64" s="2"/>
      <c r="D64" s="2">
        <v>0.55940000000000001</v>
      </c>
      <c r="E64" s="1">
        <f t="shared" si="5"/>
        <v>3.180000000000005E-2</v>
      </c>
      <c r="F64" s="2">
        <v>0.53149999999999997</v>
      </c>
      <c r="G64" s="1">
        <f t="shared" si="6"/>
        <v>3.9000000000000146E-3</v>
      </c>
      <c r="H64">
        <f t="shared" si="0"/>
        <v>87.73584905660374</v>
      </c>
      <c r="I64" s="1">
        <v>126.47</v>
      </c>
      <c r="K64">
        <f t="shared" si="8"/>
        <v>22</v>
      </c>
      <c r="L64">
        <f t="shared" si="7"/>
        <v>117.25858321839243</v>
      </c>
    </row>
    <row r="65" spans="1:12" x14ac:dyDescent="0.25">
      <c r="A65" s="2" t="s">
        <v>36</v>
      </c>
      <c r="B65" s="2">
        <v>0.63780000000000003</v>
      </c>
      <c r="C65" s="2"/>
      <c r="D65" s="2">
        <v>0.6623</v>
      </c>
      <c r="E65" s="1">
        <f t="shared" si="5"/>
        <v>2.4499999999999966E-2</v>
      </c>
      <c r="F65" s="2">
        <v>0.64119999999999999</v>
      </c>
      <c r="G65" s="1">
        <f t="shared" si="6"/>
        <v>3.3999999999999586E-3</v>
      </c>
      <c r="H65">
        <f t="shared" si="0"/>
        <v>86.122448979591979</v>
      </c>
      <c r="I65" s="1">
        <v>124.18859999999999</v>
      </c>
      <c r="K65">
        <f t="shared" si="8"/>
        <v>26</v>
      </c>
      <c r="L65">
        <f t="shared" si="7"/>
        <v>111.6167708727599</v>
      </c>
    </row>
    <row r="66" spans="1:12" x14ac:dyDescent="0.25">
      <c r="A66" s="2" t="s">
        <v>37</v>
      </c>
      <c r="B66" s="2">
        <v>0.58260000000000001</v>
      </c>
      <c r="C66" s="2"/>
      <c r="D66" s="2">
        <v>0.59950000000000003</v>
      </c>
      <c r="E66" s="1">
        <f t="shared" si="5"/>
        <v>1.6900000000000026E-2</v>
      </c>
      <c r="F66" s="2">
        <v>0.58540000000000003</v>
      </c>
      <c r="G66" s="1">
        <f t="shared" si="6"/>
        <v>2.8000000000000247E-3</v>
      </c>
      <c r="H66">
        <f t="shared" si="0"/>
        <v>83.43195266272177</v>
      </c>
      <c r="I66" s="1">
        <v>75.873500000000007</v>
      </c>
      <c r="K66">
        <f t="shared" si="8"/>
        <v>30</v>
      </c>
      <c r="L66">
        <f t="shared" si="7"/>
        <v>65.705802756121258</v>
      </c>
    </row>
    <row r="67" spans="1:12" x14ac:dyDescent="0.25">
      <c r="A67" s="2" t="s">
        <v>38</v>
      </c>
      <c r="B67" s="2">
        <v>0.51319999999999999</v>
      </c>
      <c r="C67" s="2"/>
      <c r="D67" s="2">
        <v>0.52390000000000003</v>
      </c>
      <c r="E67" s="1">
        <f t="shared" si="5"/>
        <v>1.0700000000000043E-2</v>
      </c>
      <c r="F67" s="2">
        <v>0.51549999999999996</v>
      </c>
      <c r="G67" s="1">
        <f t="shared" si="6"/>
        <v>2.2999999999999687E-3</v>
      </c>
      <c r="H67">
        <f t="shared" si="0"/>
        <v>78.504672897196642</v>
      </c>
      <c r="I67" s="1">
        <v>45.876800000000003</v>
      </c>
      <c r="K67">
        <f t="shared" si="8"/>
        <v>34</v>
      </c>
      <c r="L67">
        <f t="shared" si="7"/>
        <v>38.031616896342847</v>
      </c>
    </row>
    <row r="68" spans="1:12" x14ac:dyDescent="0.25">
      <c r="A68" s="2" t="s">
        <v>39</v>
      </c>
      <c r="B68" s="2">
        <v>0.5262</v>
      </c>
      <c r="C68" s="2"/>
      <c r="D68" s="2">
        <v>0.53290000000000004</v>
      </c>
      <c r="E68" s="1">
        <f t="shared" si="5"/>
        <v>6.7000000000000393E-3</v>
      </c>
      <c r="F68" s="2">
        <v>0.52800000000000002</v>
      </c>
      <c r="G68" s="1">
        <f t="shared" si="6"/>
        <v>1.8000000000000238E-3</v>
      </c>
      <c r="H68">
        <f t="shared" si="0"/>
        <v>73.134328358208762</v>
      </c>
      <c r="I68" s="1">
        <v>41.640700000000002</v>
      </c>
      <c r="K68">
        <f t="shared" si="8"/>
        <v>38</v>
      </c>
      <c r="L68">
        <f t="shared" si="7"/>
        <v>32.811114640077534</v>
      </c>
    </row>
    <row r="69" spans="1:12" x14ac:dyDescent="0.25">
      <c r="A69" s="2" t="s">
        <v>40</v>
      </c>
      <c r="B69" s="2">
        <v>0.6462</v>
      </c>
      <c r="C69" s="2"/>
      <c r="D69" s="2">
        <v>0.65010000000000001</v>
      </c>
      <c r="E69" s="1">
        <f t="shared" si="5"/>
        <v>3.9000000000000146E-3</v>
      </c>
      <c r="F69" s="2">
        <v>0.64770000000000005</v>
      </c>
      <c r="G69" s="1">
        <f t="shared" si="6"/>
        <v>1.5000000000000568E-3</v>
      </c>
      <c r="H69">
        <f t="shared" si="0"/>
        <v>61.538461538460226</v>
      </c>
      <c r="I69" s="1">
        <v>26.023499999999999</v>
      </c>
      <c r="K69">
        <f t="shared" si="8"/>
        <v>42</v>
      </c>
      <c r="L69">
        <f t="shared" si="7"/>
        <v>19.337574204977521</v>
      </c>
    </row>
    <row r="70" spans="1:12" x14ac:dyDescent="0.25">
      <c r="A70" s="2" t="s">
        <v>41</v>
      </c>
      <c r="B70" s="2">
        <v>0.55630000000000002</v>
      </c>
      <c r="C70" s="2"/>
      <c r="D70" s="2">
        <v>0.55879999999999996</v>
      </c>
      <c r="E70" s="1">
        <f t="shared" si="5"/>
        <v>2.4999999999999467E-3</v>
      </c>
      <c r="F70" s="2">
        <v>0.55740000000000001</v>
      </c>
      <c r="G70" s="1">
        <f t="shared" si="6"/>
        <v>1.0999999999999899E-3</v>
      </c>
      <c r="H70">
        <f t="shared" si="0"/>
        <v>55.999999999999467</v>
      </c>
      <c r="I70" s="1">
        <v>17.9482</v>
      </c>
      <c r="K70">
        <f t="shared" si="8"/>
        <v>46</v>
      </c>
      <c r="L70">
        <f t="shared" si="7"/>
        <v>12.46652328182641</v>
      </c>
    </row>
    <row r="71" spans="1:12" x14ac:dyDescent="0.25">
      <c r="A71" s="2" t="s">
        <v>42</v>
      </c>
      <c r="B71" s="2">
        <v>0.47399999999999998</v>
      </c>
      <c r="C71" s="2"/>
      <c r="D71" s="2">
        <v>0.47589999999999999</v>
      </c>
      <c r="E71" s="1">
        <f t="shared" si="5"/>
        <v>1.9000000000000128E-3</v>
      </c>
      <c r="F71" s="2">
        <v>0.47499999999999998</v>
      </c>
      <c r="G71" s="1">
        <f t="shared" si="6"/>
        <v>1.0000000000000009E-3</v>
      </c>
      <c r="H71">
        <f t="shared" si="0"/>
        <v>47.368421052631881</v>
      </c>
      <c r="I71" s="1">
        <v>11.2219</v>
      </c>
      <c r="K71">
        <f t="shared" si="8"/>
        <v>50</v>
      </c>
      <c r="L71">
        <f t="shared" si="7"/>
        <v>7.2123255246108391</v>
      </c>
    </row>
    <row r="72" spans="1:12" x14ac:dyDescent="0.25">
      <c r="A72" s="2" t="s">
        <v>43</v>
      </c>
      <c r="B72" s="2">
        <v>0.61860000000000004</v>
      </c>
      <c r="C72" s="2"/>
      <c r="D72" s="2">
        <v>0.61980000000000002</v>
      </c>
      <c r="E72" s="1">
        <f t="shared" si="5"/>
        <v>1.1999999999999789E-3</v>
      </c>
      <c r="F72" s="2">
        <v>0.61950000000000005</v>
      </c>
      <c r="G72" s="1">
        <f t="shared" si="6"/>
        <v>9.000000000000119E-4</v>
      </c>
      <c r="H72">
        <f t="shared" si="0"/>
        <v>24.999999999997698</v>
      </c>
      <c r="I72" s="1">
        <v>4.8574000000000002</v>
      </c>
      <c r="K72">
        <f t="shared" si="8"/>
        <v>54</v>
      </c>
      <c r="L72">
        <f t="shared" si="7"/>
        <v>2.8546278360713742</v>
      </c>
    </row>
    <row r="73" spans="1:12" x14ac:dyDescent="0.25">
      <c r="A73" s="2" t="s">
        <v>44</v>
      </c>
      <c r="B73" s="2">
        <v>0.76619999999999999</v>
      </c>
      <c r="C73" s="2"/>
      <c r="D73" s="2">
        <v>0.76719999999999999</v>
      </c>
      <c r="E73" s="1">
        <f>D73-B73</f>
        <v>1.0000000000000009E-3</v>
      </c>
      <c r="F73" s="2">
        <v>0.76719999999999999</v>
      </c>
      <c r="G73" s="1">
        <f>F73-B73</f>
        <v>1.0000000000000009E-3</v>
      </c>
      <c r="H73">
        <f t="shared" si="0"/>
        <v>0</v>
      </c>
      <c r="I73" s="1">
        <v>4.0598000000000001</v>
      </c>
      <c r="K73">
        <f t="shared" si="8"/>
        <v>58</v>
      </c>
      <c r="L73">
        <f t="shared" si="7"/>
        <v>2.1509143081522684</v>
      </c>
    </row>
    <row r="74" spans="1:12" x14ac:dyDescent="0.25">
      <c r="A74" s="2" t="s">
        <v>45</v>
      </c>
      <c r="B74" s="2">
        <v>0.60740000000000005</v>
      </c>
      <c r="C74" s="2"/>
      <c r="D74" s="2">
        <v>0.60809999999999997</v>
      </c>
      <c r="E74" s="1">
        <f t="shared" si="5"/>
        <v>6.9999999999992291E-4</v>
      </c>
      <c r="F74" s="2">
        <v>0.60809999999999997</v>
      </c>
      <c r="G74" s="1">
        <f t="shared" si="6"/>
        <v>6.9999999999992291E-4</v>
      </c>
      <c r="H74">
        <f t="shared" ref="H74:H138" si="9">100-G74/E74*100</f>
        <v>0</v>
      </c>
      <c r="I74" s="1">
        <v>2.2900999999999998</v>
      </c>
      <c r="K74">
        <f t="shared" si="8"/>
        <v>62</v>
      </c>
      <c r="L74">
        <f t="shared" si="7"/>
        <v>1.0748531067862852</v>
      </c>
    </row>
    <row r="75" spans="1:12" x14ac:dyDescent="0.25">
      <c r="A75" s="2" t="s">
        <v>46</v>
      </c>
      <c r="B75" s="2">
        <v>0.67820000000000003</v>
      </c>
      <c r="C75" s="2"/>
      <c r="D75" s="2">
        <v>0.67879999999999996</v>
      </c>
      <c r="E75" s="1">
        <f t="shared" si="5"/>
        <v>5.9999999999993392E-4</v>
      </c>
      <c r="F75" s="2">
        <v>0.67900000000000005</v>
      </c>
      <c r="G75" s="1">
        <f t="shared" si="6"/>
        <v>8.0000000000002292E-4</v>
      </c>
      <c r="H75">
        <f t="shared" si="9"/>
        <v>-33.333333333351845</v>
      </c>
      <c r="I75" s="1">
        <v>1.8053999999999999</v>
      </c>
      <c r="K75">
        <f t="shared" si="8"/>
        <v>66</v>
      </c>
      <c r="L75">
        <f t="shared" si="7"/>
        <v>0.73407598495740667</v>
      </c>
    </row>
    <row r="76" spans="1:12" x14ac:dyDescent="0.25">
      <c r="A76" s="2" t="s">
        <v>47</v>
      </c>
      <c r="B76" s="2">
        <v>0.67130000000000001</v>
      </c>
      <c r="C76" s="2"/>
      <c r="D76" s="2">
        <v>0.67259999999999998</v>
      </c>
      <c r="E76" s="1">
        <f>D76-B76</f>
        <v>1.2999999999999678E-3</v>
      </c>
      <c r="F76" s="2">
        <v>0.67249999999999999</v>
      </c>
      <c r="G76" s="1">
        <f>F76-B76</f>
        <v>1.1999999999999789E-3</v>
      </c>
      <c r="H76">
        <f t="shared" si="9"/>
        <v>7.6923076923070255</v>
      </c>
      <c r="I76" s="1">
        <v>1.7685</v>
      </c>
      <c r="K76">
        <f t="shared" si="8"/>
        <v>70</v>
      </c>
      <c r="L76">
        <f t="shared" si="7"/>
        <v>0.60459935865222914</v>
      </c>
    </row>
    <row r="77" spans="1:12" x14ac:dyDescent="0.25">
      <c r="A77" s="2" t="s">
        <v>48</v>
      </c>
      <c r="B77" s="2"/>
      <c r="C77" s="2"/>
      <c r="D77" s="2"/>
      <c r="E77" s="1"/>
      <c r="F77" s="2"/>
      <c r="G77" s="1"/>
      <c r="L77" s="7">
        <f>SUM(L54:L66)</f>
        <v>1602.1734845772819</v>
      </c>
    </row>
    <row r="78" spans="1:12" x14ac:dyDescent="0.25">
      <c r="A78" s="1" t="s">
        <v>30</v>
      </c>
      <c r="B78" s="2"/>
      <c r="C78" s="2"/>
      <c r="D78" s="2"/>
      <c r="E78" s="4">
        <f>SUM(E49:E76)</f>
        <v>0.44509999999999988</v>
      </c>
      <c r="F78" s="2"/>
      <c r="G78" s="4">
        <f>SUM(G49:G76)</f>
        <v>6.9600000000000051E-2</v>
      </c>
      <c r="H78">
        <f t="shared" si="9"/>
        <v>84.363064479892145</v>
      </c>
      <c r="I78" s="4">
        <f>SUM(I49:I76)</f>
        <v>1946.9169999999997</v>
      </c>
      <c r="L78" s="7">
        <f>I48/L77</f>
        <v>1.2571508138092926</v>
      </c>
    </row>
    <row r="79" spans="1:12" x14ac:dyDescent="0.25">
      <c r="A79" s="2"/>
      <c r="E79" s="1"/>
      <c r="G79" s="1"/>
    </row>
    <row r="80" spans="1:12" x14ac:dyDescent="0.25">
      <c r="A80" s="2"/>
      <c r="B80" s="2"/>
      <c r="C80" s="2"/>
      <c r="D80" s="9" t="s">
        <v>15</v>
      </c>
      <c r="E80" s="9"/>
      <c r="F80" s="9" t="s">
        <v>14</v>
      </c>
      <c r="G80" s="9"/>
      <c r="I80" s="1" t="s">
        <v>50</v>
      </c>
    </row>
    <row r="81" spans="1:12" x14ac:dyDescent="0.25">
      <c r="A81" s="2" t="s">
        <v>17</v>
      </c>
      <c r="B81" s="2" t="s">
        <v>12</v>
      </c>
      <c r="C81" s="2"/>
      <c r="D81" s="2" t="s">
        <v>11</v>
      </c>
      <c r="E81" s="1" t="s">
        <v>15</v>
      </c>
      <c r="F81" s="2" t="s">
        <v>10</v>
      </c>
      <c r="G81" s="1" t="s">
        <v>14</v>
      </c>
      <c r="H81" s="2" t="s">
        <v>49</v>
      </c>
      <c r="I81" s="4">
        <v>1950.4232</v>
      </c>
      <c r="J81" t="s">
        <v>51</v>
      </c>
    </row>
    <row r="82" spans="1:12" x14ac:dyDescent="0.25">
      <c r="A82" s="2" t="s">
        <v>9</v>
      </c>
      <c r="B82" s="2">
        <v>0.58750000000000002</v>
      </c>
      <c r="C82" s="2"/>
      <c r="D82" s="2">
        <v>0.5887</v>
      </c>
      <c r="E82" s="1">
        <f>D82-B82</f>
        <v>1.1999999999999789E-3</v>
      </c>
      <c r="F82" s="2">
        <v>0.58809999999999996</v>
      </c>
      <c r="G82" s="1">
        <f>F82-B82</f>
        <v>5.9999999999993392E-4</v>
      </c>
      <c r="H82">
        <f t="shared" si="9"/>
        <v>50.000000000004626</v>
      </c>
      <c r="I82" s="1">
        <v>7.3121999999999998</v>
      </c>
      <c r="K82">
        <v>10</v>
      </c>
      <c r="L82">
        <f>I82*COS(K82/180*3.142)</f>
        <v>7.2010825148325868</v>
      </c>
    </row>
    <row r="83" spans="1:12" x14ac:dyDescent="0.25">
      <c r="A83" s="2" t="s">
        <v>8</v>
      </c>
      <c r="B83" s="2">
        <v>0.61929999999999996</v>
      </c>
      <c r="C83" s="2"/>
      <c r="D83" s="2">
        <v>0.621</v>
      </c>
      <c r="E83" s="1">
        <f>D83-B83</f>
        <v>1.7000000000000348E-3</v>
      </c>
      <c r="F83" s="2">
        <v>0.62019999999999997</v>
      </c>
      <c r="G83" s="1">
        <f>F83-B83</f>
        <v>9.000000000000119E-4</v>
      </c>
      <c r="H83">
        <f t="shared" si="9"/>
        <v>47.058823529412152</v>
      </c>
      <c r="I83" s="1">
        <v>7.6231</v>
      </c>
      <c r="K83">
        <v>10</v>
      </c>
      <c r="L83">
        <f t="shared" ref="L83:L110" si="10">I83*COS(K83/180*3.142)</f>
        <v>7.5072580234157016</v>
      </c>
    </row>
    <row r="84" spans="1:12" x14ac:dyDescent="0.25">
      <c r="A84" s="2" t="s">
        <v>7</v>
      </c>
      <c r="B84" s="2">
        <v>0.61939999999999995</v>
      </c>
      <c r="C84" s="2"/>
      <c r="D84" s="2">
        <v>0.62109999999999999</v>
      </c>
      <c r="E84" s="1">
        <f t="shared" ref="E84:E109" si="11">D84-B84</f>
        <v>1.7000000000000348E-3</v>
      </c>
      <c r="F84" s="2">
        <v>0.62109999999999999</v>
      </c>
      <c r="G84" s="1">
        <f t="shared" ref="G84:G109" si="12">F84-B84</f>
        <v>1.7000000000000348E-3</v>
      </c>
      <c r="H84">
        <f t="shared" si="9"/>
        <v>0</v>
      </c>
      <c r="I84" s="1">
        <v>15.6959</v>
      </c>
      <c r="K84">
        <v>10</v>
      </c>
      <c r="L84">
        <f t="shared" si="10"/>
        <v>15.457382326052461</v>
      </c>
    </row>
    <row r="85" spans="1:12" x14ac:dyDescent="0.25">
      <c r="A85" s="2" t="s">
        <v>6</v>
      </c>
      <c r="B85" s="2">
        <v>0.6099</v>
      </c>
      <c r="C85" s="2"/>
      <c r="D85" s="2">
        <v>0.61419999999999997</v>
      </c>
      <c r="E85" s="1">
        <f t="shared" si="11"/>
        <v>4.2999999999999705E-3</v>
      </c>
      <c r="F85" s="2">
        <v>0.61119999999999997</v>
      </c>
      <c r="G85" s="1">
        <f t="shared" si="12"/>
        <v>1.2999999999999678E-3</v>
      </c>
      <c r="H85">
        <f t="shared" si="9"/>
        <v>69.767441860465652</v>
      </c>
      <c r="I85" s="1">
        <v>32.973799999999997</v>
      </c>
      <c r="K85">
        <v>10</v>
      </c>
      <c r="L85">
        <f t="shared" si="10"/>
        <v>32.472724300154091</v>
      </c>
    </row>
    <row r="86" spans="1:12" x14ac:dyDescent="0.25">
      <c r="A86" s="2" t="s">
        <v>5</v>
      </c>
      <c r="B86" s="2">
        <v>0.65159999999999996</v>
      </c>
      <c r="C86" s="2"/>
      <c r="D86" s="2">
        <v>0.66249999999999998</v>
      </c>
      <c r="E86" s="1">
        <f t="shared" si="11"/>
        <v>1.0900000000000021E-2</v>
      </c>
      <c r="F86" s="2">
        <v>0.65359999999999996</v>
      </c>
      <c r="G86" s="1">
        <f t="shared" si="12"/>
        <v>2.0000000000000018E-3</v>
      </c>
      <c r="H86">
        <f t="shared" si="9"/>
        <v>81.651376146789005</v>
      </c>
      <c r="I86" s="1">
        <v>69.065399999999997</v>
      </c>
      <c r="K86">
        <v>10</v>
      </c>
      <c r="L86">
        <f t="shared" si="10"/>
        <v>68.01586995978208</v>
      </c>
    </row>
    <row r="87" spans="1:12" x14ac:dyDescent="0.25">
      <c r="A87" s="2" t="s">
        <v>4</v>
      </c>
      <c r="B87" s="2">
        <v>0.58179999999999998</v>
      </c>
      <c r="C87" s="2"/>
      <c r="D87" s="2">
        <v>0.59599999999999997</v>
      </c>
      <c r="E87" s="1">
        <f t="shared" si="11"/>
        <v>1.419999999999999E-2</v>
      </c>
      <c r="F87" s="2">
        <v>0.58420000000000005</v>
      </c>
      <c r="G87" s="1">
        <f t="shared" si="12"/>
        <v>2.4000000000000687E-3</v>
      </c>
      <c r="H87">
        <f t="shared" si="9"/>
        <v>83.098591549295278</v>
      </c>
      <c r="I87" s="1">
        <v>79.790499999999994</v>
      </c>
      <c r="K87">
        <v>10</v>
      </c>
      <c r="L87">
        <f t="shared" si="10"/>
        <v>78.577989442267651</v>
      </c>
    </row>
    <row r="88" spans="1:12" x14ac:dyDescent="0.25">
      <c r="A88" s="2" t="s">
        <v>3</v>
      </c>
      <c r="B88" s="2">
        <v>0.50880000000000003</v>
      </c>
      <c r="C88" s="2"/>
      <c r="D88" s="2">
        <v>0.52990000000000004</v>
      </c>
      <c r="E88" s="1">
        <f t="shared" si="11"/>
        <v>2.1100000000000008E-2</v>
      </c>
      <c r="F88" s="2">
        <v>0.51190000000000002</v>
      </c>
      <c r="G88" s="1">
        <f t="shared" si="12"/>
        <v>3.0999999999999917E-3</v>
      </c>
      <c r="H88">
        <f t="shared" si="9"/>
        <v>85.308056872037966</v>
      </c>
      <c r="I88" s="1">
        <v>104.9106</v>
      </c>
      <c r="K88">
        <v>10</v>
      </c>
      <c r="L88">
        <f t="shared" si="10"/>
        <v>103.31635995741304</v>
      </c>
    </row>
    <row r="89" spans="1:12" x14ac:dyDescent="0.25">
      <c r="A89" s="2" t="s">
        <v>2</v>
      </c>
      <c r="B89" s="2">
        <v>0.59619999999999995</v>
      </c>
      <c r="C89" s="2"/>
      <c r="D89" s="2">
        <v>0.62529999999999997</v>
      </c>
      <c r="E89" s="1">
        <f t="shared" si="11"/>
        <v>2.9100000000000015E-2</v>
      </c>
      <c r="F89" s="2">
        <v>0.60009999999999997</v>
      </c>
      <c r="G89" s="1">
        <f t="shared" si="12"/>
        <v>3.9000000000000146E-3</v>
      </c>
      <c r="H89">
        <f t="shared" si="9"/>
        <v>86.597938144329845</v>
      </c>
      <c r="I89" s="1">
        <v>148.8107</v>
      </c>
      <c r="K89">
        <v>10</v>
      </c>
      <c r="L89">
        <f t="shared" si="10"/>
        <v>146.54934626924833</v>
      </c>
    </row>
    <row r="90" spans="1:12" x14ac:dyDescent="0.25">
      <c r="A90" s="2" t="s">
        <v>1</v>
      </c>
      <c r="B90" s="2">
        <v>0.68130000000000002</v>
      </c>
      <c r="C90" s="2"/>
      <c r="D90" s="2">
        <v>0.71399999999999997</v>
      </c>
      <c r="E90" s="1">
        <f t="shared" si="11"/>
        <v>3.2699999999999951E-2</v>
      </c>
      <c r="F90" s="2">
        <v>0.6855</v>
      </c>
      <c r="G90" s="1">
        <f t="shared" si="12"/>
        <v>4.1999999999999815E-3</v>
      </c>
      <c r="H90">
        <f t="shared" si="9"/>
        <v>87.155963302752326</v>
      </c>
      <c r="I90" s="1">
        <v>180.89400000000001</v>
      </c>
      <c r="K90">
        <v>10</v>
      </c>
      <c r="L90">
        <f t="shared" si="10"/>
        <v>178.14510276498538</v>
      </c>
    </row>
    <row r="91" spans="1:12" x14ac:dyDescent="0.25">
      <c r="A91" s="2" t="s">
        <v>0</v>
      </c>
      <c r="B91" s="2">
        <v>0.62019999999999997</v>
      </c>
      <c r="C91" s="2"/>
      <c r="D91" s="2">
        <v>0.65390000000000004</v>
      </c>
      <c r="E91" s="1">
        <f t="shared" si="11"/>
        <v>3.3700000000000063E-2</v>
      </c>
      <c r="F91" s="2">
        <v>0.62429999999999997</v>
      </c>
      <c r="G91" s="1">
        <f t="shared" si="12"/>
        <v>4.0999999999999925E-3</v>
      </c>
      <c r="H91">
        <f t="shared" si="9"/>
        <v>87.833827893175112</v>
      </c>
      <c r="I91" s="1">
        <v>181.1216</v>
      </c>
      <c r="K91">
        <v>10</v>
      </c>
      <c r="L91">
        <f t="shared" si="10"/>
        <v>178.36924411510927</v>
      </c>
    </row>
    <row r="92" spans="1:12" x14ac:dyDescent="0.25">
      <c r="A92" s="2" t="s">
        <v>29</v>
      </c>
      <c r="B92" s="2">
        <v>0.48720000000000002</v>
      </c>
      <c r="C92" s="2"/>
      <c r="D92" s="2">
        <v>0.52300000000000002</v>
      </c>
      <c r="E92" s="1">
        <f t="shared" si="11"/>
        <v>3.5799999999999998E-2</v>
      </c>
      <c r="F92" s="2">
        <v>0.49120000000000003</v>
      </c>
      <c r="G92" s="1">
        <f t="shared" si="12"/>
        <v>4.0000000000000036E-3</v>
      </c>
      <c r="H92">
        <f t="shared" si="9"/>
        <v>88.826815642458087</v>
      </c>
      <c r="I92" s="1">
        <v>181.61519999999999</v>
      </c>
      <c r="K92">
        <v>10</v>
      </c>
      <c r="L92">
        <f t="shared" si="10"/>
        <v>178.85534328216175</v>
      </c>
    </row>
    <row r="93" spans="1:12" x14ac:dyDescent="0.25">
      <c r="A93" s="2" t="s">
        <v>31</v>
      </c>
      <c r="B93" s="2">
        <v>0.64949999999999997</v>
      </c>
      <c r="C93" s="2"/>
      <c r="D93" s="2">
        <v>0.68630000000000002</v>
      </c>
      <c r="E93" s="1">
        <f t="shared" si="11"/>
        <v>3.6800000000000055E-2</v>
      </c>
      <c r="F93" s="2">
        <v>0.65390000000000004</v>
      </c>
      <c r="G93" s="1">
        <f t="shared" si="12"/>
        <v>4.4000000000000705E-3</v>
      </c>
      <c r="H93">
        <f t="shared" si="9"/>
        <v>88.043478260869392</v>
      </c>
      <c r="I93" s="1">
        <v>162.31819999999999</v>
      </c>
      <c r="K93">
        <v>10</v>
      </c>
      <c r="L93">
        <f t="shared" si="10"/>
        <v>159.85158390896021</v>
      </c>
    </row>
    <row r="94" spans="1:12" x14ac:dyDescent="0.25">
      <c r="A94" s="2" t="s">
        <v>32</v>
      </c>
      <c r="B94" s="2">
        <v>0.59219999999999995</v>
      </c>
      <c r="C94" s="2"/>
      <c r="D94" s="2">
        <v>0.63029999999999997</v>
      </c>
      <c r="E94" s="1">
        <f t="shared" si="11"/>
        <v>3.8100000000000023E-2</v>
      </c>
      <c r="F94" s="2">
        <v>0.59660000000000002</v>
      </c>
      <c r="G94" s="1">
        <f t="shared" si="12"/>
        <v>4.4000000000000705E-3</v>
      </c>
      <c r="H94">
        <f t="shared" si="9"/>
        <v>88.451443569553632</v>
      </c>
      <c r="I94" s="1">
        <v>152.91460000000001</v>
      </c>
      <c r="K94">
        <v>10</v>
      </c>
      <c r="L94">
        <f t="shared" si="10"/>
        <v>150.59088267862191</v>
      </c>
    </row>
    <row r="95" spans="1:12" x14ac:dyDescent="0.25">
      <c r="A95" s="2" t="s">
        <v>33</v>
      </c>
      <c r="B95" s="2">
        <v>0.62050000000000005</v>
      </c>
      <c r="C95" s="2"/>
      <c r="D95" s="2">
        <v>0.66359999999999997</v>
      </c>
      <c r="E95" s="1">
        <f t="shared" si="11"/>
        <v>4.3099999999999916E-2</v>
      </c>
      <c r="F95" s="2">
        <v>0.62539999999999996</v>
      </c>
      <c r="G95" s="1">
        <f t="shared" si="12"/>
        <v>4.8999999999999044E-3</v>
      </c>
      <c r="H95">
        <f t="shared" si="9"/>
        <v>88.631090487239177</v>
      </c>
      <c r="I95" s="1">
        <v>181.77199999999999</v>
      </c>
      <c r="K95">
        <v>10</v>
      </c>
      <c r="L95">
        <f t="shared" si="10"/>
        <v>179.00976052161442</v>
      </c>
    </row>
    <row r="96" spans="1:12" x14ac:dyDescent="0.25">
      <c r="A96" s="2" t="s">
        <v>34</v>
      </c>
      <c r="B96" s="2">
        <v>0.51549999999999996</v>
      </c>
      <c r="C96" s="2"/>
      <c r="D96" s="2">
        <v>0.55300000000000005</v>
      </c>
      <c r="E96" s="1">
        <f t="shared" si="11"/>
        <v>3.7500000000000089E-2</v>
      </c>
      <c r="F96" s="2">
        <v>0.51980000000000004</v>
      </c>
      <c r="G96" s="1">
        <f>F96-B96</f>
        <v>4.3000000000000815E-3</v>
      </c>
      <c r="H96">
        <f t="shared" si="9"/>
        <v>88.533333333333147</v>
      </c>
      <c r="I96" s="1">
        <v>173.8938</v>
      </c>
      <c r="K96">
        <v>10</v>
      </c>
      <c r="L96">
        <f t="shared" si="10"/>
        <v>171.25127904294123</v>
      </c>
    </row>
    <row r="97" spans="1:12" x14ac:dyDescent="0.25">
      <c r="A97" s="2" t="s">
        <v>35</v>
      </c>
      <c r="B97" s="2">
        <v>0.54400000000000004</v>
      </c>
      <c r="C97" s="2"/>
      <c r="D97" s="2">
        <v>0.5806</v>
      </c>
      <c r="E97" s="1">
        <f t="shared" si="11"/>
        <v>3.6599999999999966E-2</v>
      </c>
      <c r="F97" s="2">
        <v>0.54830000000000001</v>
      </c>
      <c r="G97" s="1">
        <f t="shared" si="12"/>
        <v>4.2999999999999705E-3</v>
      </c>
      <c r="H97">
        <f t="shared" si="9"/>
        <v>88.251366120218648</v>
      </c>
      <c r="I97" s="1">
        <v>184.4709</v>
      </c>
      <c r="K97">
        <v>10</v>
      </c>
      <c r="L97">
        <f t="shared" si="10"/>
        <v>181.66764755961691</v>
      </c>
    </row>
    <row r="98" spans="1:12" x14ac:dyDescent="0.25">
      <c r="A98" s="2" t="s">
        <v>36</v>
      </c>
      <c r="B98" s="2">
        <v>0.71750000000000003</v>
      </c>
      <c r="C98" s="2"/>
      <c r="D98" s="2">
        <v>0.75319999999999998</v>
      </c>
      <c r="E98" s="1">
        <f t="shared" si="11"/>
        <v>3.5699999999999954E-2</v>
      </c>
      <c r="F98" s="2">
        <v>0.7218</v>
      </c>
      <c r="G98" s="1">
        <f t="shared" si="12"/>
        <v>4.2999999999999705E-3</v>
      </c>
      <c r="H98">
        <f t="shared" si="9"/>
        <v>87.955182072829203</v>
      </c>
      <c r="I98" s="1">
        <v>167.93950000000001</v>
      </c>
      <c r="K98">
        <f>K97+60/13</f>
        <v>14.615384615384615</v>
      </c>
      <c r="L98">
        <f t="shared" si="10"/>
        <v>162.50381992948479</v>
      </c>
    </row>
    <row r="99" spans="1:12" x14ac:dyDescent="0.25">
      <c r="A99" s="2" t="s">
        <v>37</v>
      </c>
      <c r="B99" s="2">
        <v>0.55459999999999998</v>
      </c>
      <c r="C99" s="2"/>
      <c r="D99" s="2">
        <v>0.58209999999999995</v>
      </c>
      <c r="E99" s="1">
        <f t="shared" si="11"/>
        <v>2.7499999999999969E-2</v>
      </c>
      <c r="F99" s="2">
        <v>0.55820000000000003</v>
      </c>
      <c r="G99" s="1">
        <f t="shared" si="12"/>
        <v>3.6000000000000476E-3</v>
      </c>
      <c r="H99">
        <f t="shared" si="9"/>
        <v>86.909090909090722</v>
      </c>
      <c r="I99" s="1">
        <v>150.38200000000001</v>
      </c>
      <c r="K99">
        <f t="shared" ref="K99:K110" si="13">K98+60/13</f>
        <v>19.23076923076923</v>
      </c>
      <c r="L99">
        <f t="shared" si="10"/>
        <v>141.98847219781828</v>
      </c>
    </row>
    <row r="100" spans="1:12" x14ac:dyDescent="0.25">
      <c r="A100" s="2" t="s">
        <v>38</v>
      </c>
      <c r="B100" s="2">
        <v>0.55159999999999998</v>
      </c>
      <c r="C100" s="2"/>
      <c r="D100" s="2">
        <v>0.56989999999999996</v>
      </c>
      <c r="E100" s="1">
        <f t="shared" si="11"/>
        <v>1.8299999999999983E-2</v>
      </c>
      <c r="F100" s="2">
        <v>0.55410000000000004</v>
      </c>
      <c r="G100" s="1">
        <f t="shared" si="12"/>
        <v>2.5000000000000577E-3</v>
      </c>
      <c r="H100">
        <f t="shared" si="9"/>
        <v>86.338797814207325</v>
      </c>
      <c r="I100" s="1">
        <v>90.761600000000001</v>
      </c>
      <c r="K100">
        <f t="shared" si="13"/>
        <v>23.846153846153847</v>
      </c>
      <c r="L100">
        <f t="shared" si="10"/>
        <v>83.011692267780703</v>
      </c>
    </row>
    <row r="101" spans="1:12" x14ac:dyDescent="0.25">
      <c r="A101" s="2" t="s">
        <v>39</v>
      </c>
      <c r="B101" s="2">
        <v>0.61019999999999996</v>
      </c>
      <c r="C101" s="2"/>
      <c r="D101" s="2">
        <v>0.62050000000000005</v>
      </c>
      <c r="E101" s="1">
        <f t="shared" si="11"/>
        <v>1.0300000000000087E-2</v>
      </c>
      <c r="F101" s="2">
        <v>0.61209999999999998</v>
      </c>
      <c r="G101" s="1">
        <f t="shared" si="12"/>
        <v>1.9000000000000128E-3</v>
      </c>
      <c r="H101">
        <f t="shared" si="9"/>
        <v>81.553398058252455</v>
      </c>
      <c r="I101" s="1">
        <v>62.954500000000003</v>
      </c>
      <c r="K101">
        <f t="shared" si="13"/>
        <v>28.46153846153846</v>
      </c>
      <c r="L101">
        <f t="shared" si="10"/>
        <v>55.343711704845518</v>
      </c>
    </row>
    <row r="102" spans="1:12" x14ac:dyDescent="0.25">
      <c r="A102" s="2" t="s">
        <v>40</v>
      </c>
      <c r="B102" s="2">
        <v>0.72970000000000002</v>
      </c>
      <c r="C102" s="2"/>
      <c r="D102" s="2">
        <v>0.7379</v>
      </c>
      <c r="E102" s="1">
        <f t="shared" si="11"/>
        <v>8.1999999999999851E-3</v>
      </c>
      <c r="F102" s="2">
        <v>0.7319</v>
      </c>
      <c r="G102" s="1">
        <f t="shared" si="12"/>
        <v>2.1999999999999797E-3</v>
      </c>
      <c r="H102">
        <f t="shared" si="9"/>
        <v>73.170731707317273</v>
      </c>
      <c r="I102" s="1">
        <v>50.600999999999999</v>
      </c>
      <c r="K102">
        <f t="shared" si="13"/>
        <v>33.076923076923073</v>
      </c>
      <c r="L102">
        <f t="shared" si="10"/>
        <v>42.398463849157473</v>
      </c>
    </row>
    <row r="103" spans="1:12" x14ac:dyDescent="0.25">
      <c r="A103" s="2" t="s">
        <v>41</v>
      </c>
      <c r="B103" s="2">
        <v>0.62819999999999998</v>
      </c>
      <c r="C103" s="2"/>
      <c r="D103" s="2">
        <v>0.63300000000000001</v>
      </c>
      <c r="E103" s="1">
        <f>D103-B103</f>
        <v>4.8000000000000265E-3</v>
      </c>
      <c r="F103" s="2">
        <v>0.62970000000000004</v>
      </c>
      <c r="G103" s="1">
        <f t="shared" si="12"/>
        <v>1.5000000000000568E-3</v>
      </c>
      <c r="H103">
        <f t="shared" si="9"/>
        <v>68.749999999998991</v>
      </c>
      <c r="I103" s="1">
        <v>33.3797</v>
      </c>
      <c r="K103">
        <f t="shared" si="13"/>
        <v>37.692307692307686</v>
      </c>
      <c r="L103">
        <f t="shared" si="10"/>
        <v>26.411803472129872</v>
      </c>
    </row>
    <row r="104" spans="1:12" x14ac:dyDescent="0.25">
      <c r="A104" s="2" t="s">
        <v>42</v>
      </c>
      <c r="B104" s="2">
        <v>0.60829999999999995</v>
      </c>
      <c r="C104" s="2"/>
      <c r="D104" s="2">
        <v>0.61129999999999995</v>
      </c>
      <c r="E104" s="1">
        <f t="shared" si="11"/>
        <v>3.0000000000000027E-3</v>
      </c>
      <c r="F104" s="2">
        <v>0.60960000000000003</v>
      </c>
      <c r="G104" s="1">
        <f t="shared" si="12"/>
        <v>1.3000000000000789E-3</v>
      </c>
      <c r="H104">
        <f t="shared" si="9"/>
        <v>56.666666666664078</v>
      </c>
      <c r="I104" s="1">
        <v>19.0185</v>
      </c>
      <c r="K104">
        <f t="shared" si="13"/>
        <v>42.307692307692299</v>
      </c>
      <c r="L104">
        <f t="shared" si="10"/>
        <v>14.063729680604498</v>
      </c>
    </row>
    <row r="105" spans="1:12" x14ac:dyDescent="0.25">
      <c r="A105" s="2" t="s">
        <v>43</v>
      </c>
      <c r="B105" s="2">
        <v>0.63570000000000004</v>
      </c>
      <c r="C105" s="2"/>
      <c r="D105" s="2">
        <v>0.63800000000000001</v>
      </c>
      <c r="E105" s="1">
        <f t="shared" si="11"/>
        <v>2.2999999999999687E-3</v>
      </c>
      <c r="F105" s="2">
        <v>0.63680000000000003</v>
      </c>
      <c r="G105" s="1">
        <f t="shared" si="12"/>
        <v>1.0999999999999899E-3</v>
      </c>
      <c r="H105">
        <f t="shared" si="9"/>
        <v>52.173913043478052</v>
      </c>
      <c r="I105" s="1">
        <v>13.5989</v>
      </c>
      <c r="K105">
        <f t="shared" si="13"/>
        <v>46.923076923076913</v>
      </c>
      <c r="L105">
        <f t="shared" si="10"/>
        <v>9.2867168792691164</v>
      </c>
    </row>
    <row r="106" spans="1:12" x14ac:dyDescent="0.25">
      <c r="A106" s="2" t="s">
        <v>44</v>
      </c>
      <c r="B106" s="2">
        <v>0.67310000000000003</v>
      </c>
      <c r="C106" s="2"/>
      <c r="D106" s="2">
        <v>0.6744</v>
      </c>
      <c r="E106" s="1">
        <f t="shared" si="11"/>
        <v>1.2999999999999678E-3</v>
      </c>
      <c r="F106" s="2">
        <v>0.67390000000000005</v>
      </c>
      <c r="G106" s="1">
        <f t="shared" si="12"/>
        <v>8.0000000000002292E-4</v>
      </c>
      <c r="H106">
        <f t="shared" si="9"/>
        <v>38.46153846153517</v>
      </c>
      <c r="I106" s="1">
        <v>7.7031999999999998</v>
      </c>
      <c r="K106">
        <f t="shared" si="13"/>
        <v>51.538461538461526</v>
      </c>
      <c r="L106">
        <f t="shared" si="10"/>
        <v>4.7906032535935736</v>
      </c>
    </row>
    <row r="107" spans="1:12" x14ac:dyDescent="0.25">
      <c r="A107" s="2" t="s">
        <v>45</v>
      </c>
      <c r="B107" s="2">
        <v>0.56130000000000002</v>
      </c>
      <c r="C107" s="2"/>
      <c r="D107" s="2">
        <v>0.56230000000000002</v>
      </c>
      <c r="E107" s="1">
        <f t="shared" si="11"/>
        <v>1.0000000000000009E-3</v>
      </c>
      <c r="F107" s="2">
        <v>0.56200000000000006</v>
      </c>
      <c r="G107" s="1">
        <f t="shared" si="12"/>
        <v>7.0000000000003393E-4</v>
      </c>
      <c r="H107">
        <f t="shared" si="9"/>
        <v>29.999999999996675</v>
      </c>
      <c r="I107" s="1">
        <v>6.4673999999999996</v>
      </c>
      <c r="K107">
        <f t="shared" si="13"/>
        <v>56.153846153846139</v>
      </c>
      <c r="L107">
        <f t="shared" si="10"/>
        <v>3.6014316805519919</v>
      </c>
    </row>
    <row r="108" spans="1:12" x14ac:dyDescent="0.25">
      <c r="A108" s="2" t="s">
        <v>46</v>
      </c>
      <c r="B108" s="2">
        <v>0.50090000000000001</v>
      </c>
      <c r="C108" s="2"/>
      <c r="D108" s="2">
        <v>0.50190000000000001</v>
      </c>
      <c r="E108" s="1">
        <f t="shared" si="11"/>
        <v>1.0000000000000009E-3</v>
      </c>
      <c r="F108" s="2">
        <v>0.50170000000000003</v>
      </c>
      <c r="G108" s="1">
        <f t="shared" si="12"/>
        <v>8.0000000000002292E-4</v>
      </c>
      <c r="H108">
        <f t="shared" si="9"/>
        <v>19.999999999997769</v>
      </c>
      <c r="I108" s="1">
        <v>4.3825000000000003</v>
      </c>
      <c r="K108">
        <f t="shared" si="13"/>
        <v>60.769230769230752</v>
      </c>
      <c r="L108">
        <f t="shared" si="10"/>
        <v>2.139573110682544</v>
      </c>
    </row>
    <row r="109" spans="1:12" x14ac:dyDescent="0.25">
      <c r="A109" s="2" t="s">
        <v>47</v>
      </c>
      <c r="B109" s="2">
        <v>0.54</v>
      </c>
      <c r="C109" s="2"/>
      <c r="D109" s="2">
        <v>0.54049999999999998</v>
      </c>
      <c r="E109" s="1">
        <f t="shared" si="11"/>
        <v>4.9999999999994493E-4</v>
      </c>
      <c r="F109" s="2">
        <v>0.54039999999999999</v>
      </c>
      <c r="G109" s="1">
        <f t="shared" si="12"/>
        <v>3.9999999999995595E-4</v>
      </c>
      <c r="H109">
        <f t="shared" si="9"/>
        <v>20</v>
      </c>
      <c r="I109" s="1">
        <v>2.4249000000000001</v>
      </c>
      <c r="K109">
        <f t="shared" si="13"/>
        <v>65.384615384615373</v>
      </c>
      <c r="L109">
        <f t="shared" si="10"/>
        <v>1.009705063086465</v>
      </c>
    </row>
    <row r="110" spans="1:12" x14ac:dyDescent="0.25">
      <c r="A110" s="2" t="s">
        <v>48</v>
      </c>
      <c r="B110" s="2">
        <v>0.61219999999999997</v>
      </c>
      <c r="C110" s="2"/>
      <c r="D110" s="2">
        <v>0.61350000000000005</v>
      </c>
      <c r="E110" s="1">
        <f>D110-B110</f>
        <v>1.3000000000000789E-3</v>
      </c>
      <c r="F110" s="2">
        <v>0.61309999999999998</v>
      </c>
      <c r="G110" s="1">
        <f>F110-B110</f>
        <v>9.000000000000119E-4</v>
      </c>
      <c r="H110">
        <f t="shared" si="9"/>
        <v>30.769230769234056</v>
      </c>
      <c r="I110" s="1">
        <v>2.2604000000000002</v>
      </c>
      <c r="K110">
        <f t="shared" si="13"/>
        <v>69.999999999999986</v>
      </c>
      <c r="L110">
        <f t="shared" si="10"/>
        <v>0.77276584127650538</v>
      </c>
    </row>
    <row r="111" spans="1:12" x14ac:dyDescent="0.25">
      <c r="A111" s="1" t="s">
        <v>30</v>
      </c>
      <c r="B111" s="2"/>
      <c r="C111" s="2"/>
      <c r="D111" s="2"/>
      <c r="E111" s="4">
        <f>SUM(E82:E110)</f>
        <v>0.49370000000000008</v>
      </c>
      <c r="F111" s="2"/>
      <c r="G111" s="4">
        <f>SUM(G82:G110)</f>
        <v>7.2500000000000342E-2</v>
      </c>
      <c r="H111">
        <f t="shared" si="9"/>
        <v>85.314968604415569</v>
      </c>
      <c r="I111" s="4">
        <f>SUM(I82:I110)</f>
        <v>2477.0565999999999</v>
      </c>
      <c r="L111" s="7">
        <f>SUM(L88:L100)</f>
        <v>2015.1105344957562</v>
      </c>
    </row>
    <row r="112" spans="1:12" x14ac:dyDescent="0.25">
      <c r="E112" s="1"/>
      <c r="G112" s="1"/>
      <c r="L112" s="7">
        <f>I81/L111</f>
        <v>0.96789886540296266</v>
      </c>
    </row>
    <row r="113" spans="1:12" x14ac:dyDescent="0.25">
      <c r="E113" s="1"/>
      <c r="G113" s="1"/>
    </row>
    <row r="114" spans="1:12" x14ac:dyDescent="0.25">
      <c r="A114" s="2"/>
      <c r="B114" s="2"/>
      <c r="C114" s="2"/>
      <c r="D114" s="9" t="s">
        <v>15</v>
      </c>
      <c r="E114" s="9"/>
      <c r="F114" s="9" t="s">
        <v>14</v>
      </c>
      <c r="G114" s="9"/>
      <c r="I114" s="1" t="s">
        <v>50</v>
      </c>
    </row>
    <row r="115" spans="1:12" x14ac:dyDescent="0.25">
      <c r="A115" s="2" t="s">
        <v>16</v>
      </c>
      <c r="B115" s="2" t="s">
        <v>12</v>
      </c>
      <c r="C115" s="2"/>
      <c r="D115" s="2" t="s">
        <v>11</v>
      </c>
      <c r="E115" s="1" t="s">
        <v>15</v>
      </c>
      <c r="F115" s="2" t="s">
        <v>10</v>
      </c>
      <c r="G115" s="1" t="s">
        <v>14</v>
      </c>
      <c r="H115" s="2" t="s">
        <v>49</v>
      </c>
      <c r="I115" s="4">
        <v>1812.2994000000001</v>
      </c>
      <c r="J115" t="s">
        <v>51</v>
      </c>
    </row>
    <row r="116" spans="1:12" x14ac:dyDescent="0.25">
      <c r="A116" s="2" t="s">
        <v>9</v>
      </c>
      <c r="B116" s="2">
        <v>0.57020000000000004</v>
      </c>
      <c r="C116" s="2"/>
      <c r="D116" s="2">
        <v>0.5716</v>
      </c>
      <c r="E116" s="1">
        <f>D116-B116</f>
        <v>1.3999999999999568E-3</v>
      </c>
      <c r="F116" s="2">
        <v>0.57099999999999995</v>
      </c>
      <c r="G116" s="1">
        <f>F116-B116</f>
        <v>7.9999999999991189E-4</v>
      </c>
      <c r="H116">
        <f t="shared" si="9"/>
        <v>42.857142857147387</v>
      </c>
      <c r="I116" s="1">
        <v>6.1474000000000002</v>
      </c>
      <c r="K116">
        <v>10</v>
      </c>
      <c r="L116">
        <f>I116*COS(K116/180*3.142)</f>
        <v>6.0539830217556752</v>
      </c>
    </row>
    <row r="117" spans="1:12" x14ac:dyDescent="0.25">
      <c r="A117" s="2" t="s">
        <v>8</v>
      </c>
      <c r="B117" s="2">
        <v>0.70430000000000004</v>
      </c>
      <c r="C117" s="2"/>
      <c r="D117" s="2">
        <v>0.70589999999999997</v>
      </c>
      <c r="E117" s="1">
        <f t="shared" ref="E117:E140" si="14">D117-B117</f>
        <v>1.5999999999999348E-3</v>
      </c>
      <c r="F117" s="2">
        <v>0.70530000000000004</v>
      </c>
      <c r="G117" s="1">
        <f t="shared" ref="G117:G140" si="15">F117-B117</f>
        <v>1.0000000000000009E-3</v>
      </c>
      <c r="H117">
        <f t="shared" si="9"/>
        <v>37.499999999997399</v>
      </c>
      <c r="I117" s="1">
        <v>7.5396999999999998</v>
      </c>
      <c r="K117">
        <v>10</v>
      </c>
      <c r="L117">
        <f t="shared" ref="L117:L141" si="16">I117*COS(K117/180*3.142)</f>
        <v>7.4251253845741712</v>
      </c>
    </row>
    <row r="118" spans="1:12" x14ac:dyDescent="0.25">
      <c r="A118" s="2" t="s">
        <v>7</v>
      </c>
      <c r="B118" s="2">
        <v>0.62980000000000003</v>
      </c>
      <c r="C118" s="2"/>
      <c r="D118" s="2">
        <v>0.63300000000000001</v>
      </c>
      <c r="E118" s="1">
        <f t="shared" si="14"/>
        <v>3.1999999999999806E-3</v>
      </c>
      <c r="F118" s="2">
        <v>0.63109999999999999</v>
      </c>
      <c r="G118" s="1">
        <f t="shared" si="15"/>
        <v>1.2999999999999678E-3</v>
      </c>
      <c r="H118">
        <f t="shared" si="9"/>
        <v>59.37500000000076</v>
      </c>
      <c r="I118" s="1">
        <v>26.3491</v>
      </c>
      <c r="K118">
        <v>10</v>
      </c>
      <c r="L118">
        <f t="shared" si="16"/>
        <v>25.94869441366146</v>
      </c>
    </row>
    <row r="119" spans="1:12" x14ac:dyDescent="0.25">
      <c r="A119" s="2" t="s">
        <v>6</v>
      </c>
      <c r="B119" s="2">
        <v>0.49249999999999999</v>
      </c>
      <c r="C119" s="2"/>
      <c r="D119" s="2">
        <v>0.49669999999999997</v>
      </c>
      <c r="E119" s="1">
        <f t="shared" si="14"/>
        <v>4.1999999999999815E-3</v>
      </c>
      <c r="F119" s="2">
        <v>0.49380000000000002</v>
      </c>
      <c r="G119" s="1">
        <f t="shared" si="15"/>
        <v>1.3000000000000234E-3</v>
      </c>
      <c r="H119">
        <f t="shared" si="9"/>
        <v>69.047619047618355</v>
      </c>
      <c r="I119" s="1">
        <v>29.8017</v>
      </c>
      <c r="K119">
        <v>10</v>
      </c>
      <c r="L119">
        <f t="shared" si="16"/>
        <v>29.348828093089129</v>
      </c>
    </row>
    <row r="120" spans="1:12" x14ac:dyDescent="0.25">
      <c r="A120" s="2" t="s">
        <v>5</v>
      </c>
      <c r="B120" s="2">
        <v>0.62980000000000003</v>
      </c>
      <c r="C120" s="2"/>
      <c r="D120" s="2">
        <v>0.64259999999999995</v>
      </c>
      <c r="E120" s="1">
        <f t="shared" si="14"/>
        <v>1.2799999999999923E-2</v>
      </c>
      <c r="F120" s="2">
        <v>0.63180000000000003</v>
      </c>
      <c r="G120" s="1">
        <f t="shared" si="15"/>
        <v>2.0000000000000018E-3</v>
      </c>
      <c r="H120">
        <f t="shared" si="9"/>
        <v>84.374999999999886</v>
      </c>
      <c r="I120" s="1">
        <v>73.202299999999994</v>
      </c>
      <c r="K120">
        <v>10</v>
      </c>
      <c r="L120">
        <f t="shared" si="16"/>
        <v>72.089904895315968</v>
      </c>
    </row>
    <row r="121" spans="1:12" x14ac:dyDescent="0.25">
      <c r="A121" s="2" t="s">
        <v>4</v>
      </c>
      <c r="B121" s="2">
        <v>0.70879999999999999</v>
      </c>
      <c r="C121" s="2"/>
      <c r="D121" s="2">
        <v>0.72250000000000003</v>
      </c>
      <c r="E121" s="1">
        <f>D121-B121</f>
        <v>1.3700000000000045E-2</v>
      </c>
      <c r="F121" s="2">
        <v>0.71099999999999997</v>
      </c>
      <c r="G121" s="1">
        <f t="shared" si="15"/>
        <v>2.1999999999999797E-3</v>
      </c>
      <c r="H121">
        <f t="shared" si="9"/>
        <v>83.941605839416255</v>
      </c>
      <c r="I121" s="1">
        <v>72.193100000000001</v>
      </c>
      <c r="K121">
        <v>10</v>
      </c>
      <c r="L121">
        <f t="shared" si="16"/>
        <v>71.096040877104087</v>
      </c>
    </row>
    <row r="122" spans="1:12" x14ac:dyDescent="0.25">
      <c r="A122" s="2" t="s">
        <v>3</v>
      </c>
      <c r="B122" s="2">
        <v>0.66920000000000002</v>
      </c>
      <c r="C122" s="2"/>
      <c r="D122" s="2">
        <v>0.69010000000000005</v>
      </c>
      <c r="E122" s="1">
        <f t="shared" si="14"/>
        <v>2.090000000000003E-2</v>
      </c>
      <c r="F122" s="2">
        <v>0.67220000000000002</v>
      </c>
      <c r="G122" s="1">
        <f t="shared" si="15"/>
        <v>3.0000000000000027E-3</v>
      </c>
      <c r="H122">
        <f t="shared" si="9"/>
        <v>85.645933014354071</v>
      </c>
      <c r="I122" s="1">
        <v>124.1936</v>
      </c>
      <c r="K122">
        <v>10</v>
      </c>
      <c r="L122">
        <f t="shared" si="16"/>
        <v>122.30633207709204</v>
      </c>
    </row>
    <row r="123" spans="1:12" x14ac:dyDescent="0.25">
      <c r="A123" s="2" t="s">
        <v>2</v>
      </c>
      <c r="B123" s="2">
        <v>0.54139999999999999</v>
      </c>
      <c r="C123" s="2"/>
      <c r="D123" s="2">
        <v>0.56640000000000001</v>
      </c>
      <c r="E123" s="1">
        <f t="shared" si="14"/>
        <v>2.5000000000000022E-2</v>
      </c>
      <c r="F123" s="2">
        <v>0.5444</v>
      </c>
      <c r="G123" s="1">
        <f t="shared" si="15"/>
        <v>3.0000000000000027E-3</v>
      </c>
      <c r="H123">
        <f t="shared" si="9"/>
        <v>88</v>
      </c>
      <c r="I123" s="1">
        <v>142.25389999999999</v>
      </c>
      <c r="K123">
        <v>10</v>
      </c>
      <c r="L123">
        <f t="shared" si="16"/>
        <v>140.09218456234009</v>
      </c>
    </row>
    <row r="124" spans="1:12" x14ac:dyDescent="0.25">
      <c r="A124" s="2" t="s">
        <v>1</v>
      </c>
      <c r="B124" s="2">
        <v>0.57589999999999997</v>
      </c>
      <c r="C124" s="2"/>
      <c r="D124" s="2">
        <v>0.60909999999999997</v>
      </c>
      <c r="E124" s="1">
        <f t="shared" si="14"/>
        <v>3.3200000000000007E-2</v>
      </c>
      <c r="F124" s="2">
        <v>0.57969999999999999</v>
      </c>
      <c r="G124" s="1">
        <f t="shared" si="15"/>
        <v>3.8000000000000256E-3</v>
      </c>
      <c r="H124">
        <f t="shared" si="9"/>
        <v>88.554216867469805</v>
      </c>
      <c r="I124" s="1">
        <v>154.55789999999999</v>
      </c>
      <c r="K124">
        <v>10</v>
      </c>
      <c r="L124">
        <f t="shared" si="16"/>
        <v>152.20921080102343</v>
      </c>
    </row>
    <row r="125" spans="1:12" x14ac:dyDescent="0.25">
      <c r="A125" s="2" t="s">
        <v>0</v>
      </c>
      <c r="B125" s="2">
        <v>0.50180000000000002</v>
      </c>
      <c r="C125" s="2"/>
      <c r="D125" s="2">
        <v>0.53680000000000005</v>
      </c>
      <c r="E125" s="1">
        <f t="shared" si="14"/>
        <v>3.5000000000000031E-2</v>
      </c>
      <c r="F125" s="2">
        <v>0.50570000000000004</v>
      </c>
      <c r="G125" s="1">
        <f t="shared" si="15"/>
        <v>3.9000000000000146E-3</v>
      </c>
      <c r="H125">
        <f t="shared" si="9"/>
        <v>88.857142857142833</v>
      </c>
      <c r="I125" s="1">
        <v>179.21600000000001</v>
      </c>
      <c r="K125">
        <v>10</v>
      </c>
      <c r="L125">
        <f t="shared" si="16"/>
        <v>176.49260194992436</v>
      </c>
    </row>
    <row r="126" spans="1:12" x14ac:dyDescent="0.25">
      <c r="A126" s="2" t="s">
        <v>29</v>
      </c>
      <c r="B126" s="2">
        <v>0.49009999999999998</v>
      </c>
      <c r="C126" s="2"/>
      <c r="D126" s="2">
        <v>0.52470000000000006</v>
      </c>
      <c r="E126" s="1">
        <f t="shared" si="14"/>
        <v>3.4600000000000075E-2</v>
      </c>
      <c r="F126" s="2">
        <v>0.49409999999999998</v>
      </c>
      <c r="G126" s="1">
        <f t="shared" si="15"/>
        <v>4.0000000000000036E-3</v>
      </c>
      <c r="H126">
        <f t="shared" si="9"/>
        <v>88.439306358381515</v>
      </c>
      <c r="I126" s="1">
        <v>176.4965</v>
      </c>
      <c r="K126">
        <v>10</v>
      </c>
      <c r="L126">
        <f t="shared" si="16"/>
        <v>173.81442795316727</v>
      </c>
    </row>
    <row r="127" spans="1:12" x14ac:dyDescent="0.25">
      <c r="A127" s="2" t="s">
        <v>31</v>
      </c>
      <c r="B127" s="2">
        <v>0.48899999999999999</v>
      </c>
      <c r="C127" s="2"/>
      <c r="D127" s="2">
        <v>0.52470000000000006</v>
      </c>
      <c r="E127" s="1">
        <f t="shared" si="14"/>
        <v>3.5700000000000065E-2</v>
      </c>
      <c r="F127" s="2">
        <v>0.49309999999999998</v>
      </c>
      <c r="G127" s="1">
        <f t="shared" si="15"/>
        <v>4.0999999999999925E-3</v>
      </c>
      <c r="H127">
        <f t="shared" si="9"/>
        <v>88.515406162465027</v>
      </c>
      <c r="I127" s="1">
        <v>200.06469999999999</v>
      </c>
      <c r="K127">
        <v>10</v>
      </c>
      <c r="L127">
        <f t="shared" si="16"/>
        <v>197.02448141533696</v>
      </c>
    </row>
    <row r="128" spans="1:12" x14ac:dyDescent="0.25">
      <c r="A128" s="2" t="s">
        <v>32</v>
      </c>
      <c r="B128" s="2">
        <v>0.48330000000000001</v>
      </c>
      <c r="C128" s="2"/>
      <c r="D128" s="2">
        <v>0.51590000000000003</v>
      </c>
      <c r="E128" s="1">
        <f t="shared" si="14"/>
        <v>3.2600000000000018E-2</v>
      </c>
      <c r="F128" s="2">
        <v>0.48680000000000001</v>
      </c>
      <c r="G128" s="1">
        <f t="shared" si="15"/>
        <v>3.5000000000000031E-3</v>
      </c>
      <c r="H128">
        <f t="shared" si="9"/>
        <v>89.263803680981596</v>
      </c>
      <c r="I128" s="1">
        <v>127.9834</v>
      </c>
      <c r="K128">
        <f>K127+60/14</f>
        <v>14.285714285714285</v>
      </c>
      <c r="L128">
        <f t="shared" si="16"/>
        <v>124.02478490970147</v>
      </c>
    </row>
    <row r="129" spans="1:12" x14ac:dyDescent="0.25">
      <c r="A129" s="2" t="s">
        <v>33</v>
      </c>
      <c r="B129" s="2">
        <v>0.53210000000000002</v>
      </c>
      <c r="C129" s="2"/>
      <c r="D129" s="2">
        <v>0.56220000000000003</v>
      </c>
      <c r="E129" s="1">
        <f t="shared" si="14"/>
        <v>3.0100000000000016E-2</v>
      </c>
      <c r="F129" s="2">
        <v>0.53569999999999995</v>
      </c>
      <c r="G129" s="1">
        <f>F129-B129</f>
        <v>3.5999999999999366E-3</v>
      </c>
      <c r="H129">
        <f t="shared" si="9"/>
        <v>88.03986710963477</v>
      </c>
      <c r="I129" s="1">
        <v>138.89599999999999</v>
      </c>
      <c r="K129">
        <f t="shared" ref="K129:K141" si="17">K128+60/14</f>
        <v>18.571428571428569</v>
      </c>
      <c r="L129">
        <f t="shared" si="16"/>
        <v>131.66145739307282</v>
      </c>
    </row>
    <row r="130" spans="1:12" x14ac:dyDescent="0.25">
      <c r="A130" s="2" t="s">
        <v>34</v>
      </c>
      <c r="B130" s="2">
        <v>0.59789999999999999</v>
      </c>
      <c r="C130" s="2"/>
      <c r="D130" s="2">
        <v>0.63080000000000003</v>
      </c>
      <c r="E130" s="1">
        <f t="shared" si="14"/>
        <v>3.290000000000004E-2</v>
      </c>
      <c r="F130" s="2">
        <v>0.6018</v>
      </c>
      <c r="G130" s="1">
        <f t="shared" si="15"/>
        <v>3.9000000000000146E-3</v>
      </c>
      <c r="H130">
        <f t="shared" si="9"/>
        <v>88.14589665653493</v>
      </c>
      <c r="I130" s="1">
        <v>166.4648</v>
      </c>
      <c r="K130">
        <f t="shared" si="17"/>
        <v>22.857142857142854</v>
      </c>
      <c r="L130">
        <f t="shared" si="16"/>
        <v>153.39000843395772</v>
      </c>
    </row>
    <row r="131" spans="1:12" x14ac:dyDescent="0.25">
      <c r="A131" s="2" t="s">
        <v>35</v>
      </c>
      <c r="B131" s="2">
        <v>0.57809999999999995</v>
      </c>
      <c r="C131" s="2"/>
      <c r="D131" s="2">
        <v>0.60060000000000002</v>
      </c>
      <c r="E131" s="1">
        <f t="shared" si="14"/>
        <v>2.2500000000000075E-2</v>
      </c>
      <c r="F131" s="2">
        <v>0.58099999999999996</v>
      </c>
      <c r="G131" s="1">
        <f t="shared" si="15"/>
        <v>2.9000000000000137E-3</v>
      </c>
      <c r="H131">
        <f t="shared" si="9"/>
        <v>87.1111111111111</v>
      </c>
      <c r="I131" s="1">
        <v>127.3557</v>
      </c>
      <c r="K131">
        <f t="shared" si="17"/>
        <v>27.142857142857139</v>
      </c>
      <c r="L131">
        <f t="shared" si="16"/>
        <v>113.32667803736997</v>
      </c>
    </row>
    <row r="132" spans="1:12" x14ac:dyDescent="0.25">
      <c r="A132" s="2" t="s">
        <v>36</v>
      </c>
      <c r="B132" s="2">
        <v>0.47410000000000002</v>
      </c>
      <c r="C132" s="2"/>
      <c r="D132" s="2">
        <v>0.49299999999999999</v>
      </c>
      <c r="E132" s="1">
        <f t="shared" si="14"/>
        <v>1.8899999999999972E-2</v>
      </c>
      <c r="F132" s="2">
        <v>0.4768</v>
      </c>
      <c r="G132" s="1">
        <f t="shared" si="15"/>
        <v>2.6999999999999802E-3</v>
      </c>
      <c r="H132">
        <f t="shared" si="9"/>
        <v>85.714285714285793</v>
      </c>
      <c r="I132" s="1">
        <v>105.3336</v>
      </c>
      <c r="K132">
        <f t="shared" si="17"/>
        <v>31.428571428571423</v>
      </c>
      <c r="L132">
        <f t="shared" si="16"/>
        <v>89.876293722851173</v>
      </c>
    </row>
    <row r="133" spans="1:12" x14ac:dyDescent="0.25">
      <c r="A133" s="2" t="s">
        <v>37</v>
      </c>
      <c r="B133" s="2">
        <v>0.76039999999999996</v>
      </c>
      <c r="C133" s="2"/>
      <c r="D133" s="2">
        <v>0.7722</v>
      </c>
      <c r="E133" s="1">
        <f t="shared" si="14"/>
        <v>1.1800000000000033E-2</v>
      </c>
      <c r="F133" s="2">
        <v>0.76249999999999996</v>
      </c>
      <c r="G133" s="1">
        <f t="shared" si="15"/>
        <v>2.0999999999999908E-3</v>
      </c>
      <c r="H133">
        <f t="shared" si="9"/>
        <v>82.203389830508598</v>
      </c>
      <c r="I133" s="1">
        <v>71.625</v>
      </c>
      <c r="K133">
        <f t="shared" si="17"/>
        <v>35.714285714285708</v>
      </c>
      <c r="L133">
        <f t="shared" si="16"/>
        <v>58.151680220584332</v>
      </c>
    </row>
    <row r="134" spans="1:12" x14ac:dyDescent="0.25">
      <c r="A134" s="2" t="s">
        <v>38</v>
      </c>
      <c r="B134" s="2">
        <v>0.5847</v>
      </c>
      <c r="C134" s="2"/>
      <c r="D134" s="2">
        <v>0.59230000000000005</v>
      </c>
      <c r="E134" s="1">
        <f t="shared" si="14"/>
        <v>7.6000000000000512E-3</v>
      </c>
      <c r="F134" s="2">
        <v>0.58640000000000003</v>
      </c>
      <c r="G134" s="1">
        <f t="shared" si="15"/>
        <v>1.7000000000000348E-3</v>
      </c>
      <c r="H134">
        <f t="shared" si="9"/>
        <v>77.631578947368112</v>
      </c>
      <c r="I134" s="1">
        <v>47.528399999999998</v>
      </c>
      <c r="K134">
        <f t="shared" si="17"/>
        <v>39.999999999999993</v>
      </c>
      <c r="L134">
        <f t="shared" si="16"/>
        <v>36.406101071308029</v>
      </c>
    </row>
    <row r="135" spans="1:12" x14ac:dyDescent="0.25">
      <c r="A135" s="2" t="s">
        <v>39</v>
      </c>
      <c r="B135" s="2">
        <v>0.78420000000000001</v>
      </c>
      <c r="C135" s="2"/>
      <c r="D135" s="2">
        <v>0.7893</v>
      </c>
      <c r="E135" s="1">
        <f t="shared" si="14"/>
        <v>5.0999999999999934E-3</v>
      </c>
      <c r="F135" s="2">
        <v>0.78600000000000003</v>
      </c>
      <c r="G135" s="1">
        <f t="shared" si="15"/>
        <v>1.8000000000000238E-3</v>
      </c>
      <c r="H135">
        <f t="shared" si="9"/>
        <v>64.705882352940662</v>
      </c>
      <c r="I135" s="1">
        <v>30.223400000000002</v>
      </c>
      <c r="K135">
        <f t="shared" si="17"/>
        <v>44.285714285714278</v>
      </c>
      <c r="L135">
        <f t="shared" si="16"/>
        <v>21.6338150683838</v>
      </c>
    </row>
    <row r="136" spans="1:12" x14ac:dyDescent="0.25">
      <c r="A136" s="2" t="s">
        <v>40</v>
      </c>
      <c r="B136" s="2">
        <v>0.55920000000000003</v>
      </c>
      <c r="C136" s="2"/>
      <c r="D136" s="2">
        <v>0.56299999999999994</v>
      </c>
      <c r="E136" s="1">
        <f t="shared" si="14"/>
        <v>3.7999999999999146E-3</v>
      </c>
      <c r="F136" s="2">
        <v>0.56059999999999999</v>
      </c>
      <c r="G136" s="1">
        <f t="shared" si="15"/>
        <v>1.3999999999999568E-3</v>
      </c>
      <c r="H136">
        <f t="shared" si="9"/>
        <v>63.157894736842415</v>
      </c>
      <c r="I136" s="1">
        <v>27.9145</v>
      </c>
      <c r="K136">
        <f t="shared" si="17"/>
        <v>48.571428571428562</v>
      </c>
      <c r="L136">
        <f t="shared" si="16"/>
        <v>18.468328625584412</v>
      </c>
    </row>
    <row r="137" spans="1:12" x14ac:dyDescent="0.25">
      <c r="A137" s="2" t="s">
        <v>41</v>
      </c>
      <c r="B137" s="2">
        <v>0.51459999999999995</v>
      </c>
      <c r="C137" s="2"/>
      <c r="D137" s="2">
        <v>0.51670000000000005</v>
      </c>
      <c r="E137" s="1">
        <f t="shared" si="14"/>
        <v>2.1000000000001018E-3</v>
      </c>
      <c r="F137" s="2">
        <v>0.51570000000000005</v>
      </c>
      <c r="G137" s="1">
        <f t="shared" si="15"/>
        <v>1.1000000000001009E-3</v>
      </c>
      <c r="H137">
        <f t="shared" si="9"/>
        <v>47.619047619045354</v>
      </c>
      <c r="I137" s="1">
        <v>12.7698</v>
      </c>
      <c r="K137">
        <f t="shared" si="17"/>
        <v>52.857142857142847</v>
      </c>
      <c r="L137">
        <f t="shared" si="16"/>
        <v>7.7092438896611091</v>
      </c>
    </row>
    <row r="138" spans="1:12" x14ac:dyDescent="0.25">
      <c r="A138" s="2" t="s">
        <v>42</v>
      </c>
      <c r="B138" s="2">
        <v>0.58879999999999999</v>
      </c>
      <c r="C138" s="2"/>
      <c r="D138" s="2">
        <v>0.59040000000000004</v>
      </c>
      <c r="E138" s="1">
        <f t="shared" si="14"/>
        <v>1.6000000000000458E-3</v>
      </c>
      <c r="F138" s="2">
        <v>0.58979999999999999</v>
      </c>
      <c r="G138" s="1">
        <f t="shared" si="15"/>
        <v>1.0000000000000009E-3</v>
      </c>
      <c r="H138">
        <f t="shared" si="9"/>
        <v>37.500000000001734</v>
      </c>
      <c r="I138" s="1">
        <v>10.0634</v>
      </c>
      <c r="K138">
        <f t="shared" si="17"/>
        <v>57.142857142857132</v>
      </c>
      <c r="L138">
        <f t="shared" si="16"/>
        <v>5.4587668484386418</v>
      </c>
    </row>
    <row r="139" spans="1:12" x14ac:dyDescent="0.25">
      <c r="A139" s="2" t="s">
        <v>43</v>
      </c>
      <c r="B139" s="2">
        <v>0.55769999999999997</v>
      </c>
      <c r="C139" s="2"/>
      <c r="D139" s="2">
        <v>0.55900000000000005</v>
      </c>
      <c r="E139" s="1">
        <f t="shared" si="14"/>
        <v>1.3000000000000789E-3</v>
      </c>
      <c r="F139" s="2">
        <v>0.55869999999999997</v>
      </c>
      <c r="G139" s="1">
        <f t="shared" si="15"/>
        <v>1.0000000000000009E-3</v>
      </c>
      <c r="H139">
        <f t="shared" ref="H139:H179" si="18">100-G139/E139*100</f>
        <v>23.076923076927685</v>
      </c>
      <c r="I139" s="1">
        <v>5.2849000000000004</v>
      </c>
      <c r="K139">
        <f t="shared" si="17"/>
        <v>61.428571428571416</v>
      </c>
      <c r="L139">
        <f t="shared" si="16"/>
        <v>2.5268792148341954</v>
      </c>
    </row>
    <row r="140" spans="1:12" x14ac:dyDescent="0.25">
      <c r="A140" s="2" t="s">
        <v>44</v>
      </c>
      <c r="B140" s="2">
        <v>0.48149999999999998</v>
      </c>
      <c r="C140" s="2"/>
      <c r="D140" s="2">
        <v>0.48259999999999997</v>
      </c>
      <c r="E140" s="1">
        <f t="shared" si="14"/>
        <v>1.0999999999999899E-3</v>
      </c>
      <c r="F140" s="2">
        <v>0.48230000000000001</v>
      </c>
      <c r="G140" s="1">
        <f t="shared" si="15"/>
        <v>8.0000000000002292E-4</v>
      </c>
      <c r="H140">
        <f t="shared" si="18"/>
        <v>27.272727272724524</v>
      </c>
      <c r="I140" s="1">
        <v>3.0796000000000001</v>
      </c>
      <c r="K140">
        <f t="shared" si="17"/>
        <v>65.714285714285708</v>
      </c>
      <c r="L140">
        <f t="shared" si="16"/>
        <v>1.2661822983286308</v>
      </c>
    </row>
    <row r="141" spans="1:12" x14ac:dyDescent="0.25">
      <c r="A141" s="2" t="s">
        <v>45</v>
      </c>
      <c r="B141" s="2">
        <v>0.62039999999999995</v>
      </c>
      <c r="C141" s="2"/>
      <c r="D141" s="2">
        <v>0.62119999999999997</v>
      </c>
      <c r="E141" s="1">
        <f>D141-B141</f>
        <v>8.0000000000002292E-4</v>
      </c>
      <c r="F141" s="2">
        <v>0.62119999999999997</v>
      </c>
      <c r="G141" s="1">
        <f>F141-B141</f>
        <v>8.0000000000002292E-4</v>
      </c>
      <c r="H141">
        <f t="shared" si="18"/>
        <v>0</v>
      </c>
      <c r="I141" s="1">
        <v>2.8</v>
      </c>
      <c r="K141">
        <f t="shared" si="17"/>
        <v>70</v>
      </c>
      <c r="L141">
        <f t="shared" si="16"/>
        <v>0.95723958395603137</v>
      </c>
    </row>
    <row r="142" spans="1:12" x14ac:dyDescent="0.25">
      <c r="A142" s="2" t="s">
        <v>46</v>
      </c>
      <c r="B142" s="2"/>
      <c r="C142" s="2"/>
      <c r="D142" s="2"/>
      <c r="E142" s="1"/>
      <c r="F142" s="2"/>
      <c r="G142" s="1"/>
      <c r="L142" s="7">
        <f>SUM(L120:L132)</f>
        <v>1717.4044070282575</v>
      </c>
    </row>
    <row r="143" spans="1:12" x14ac:dyDescent="0.25">
      <c r="A143" s="2" t="s">
        <v>47</v>
      </c>
      <c r="B143" s="2"/>
      <c r="C143" s="2"/>
      <c r="D143" s="2"/>
      <c r="E143" s="1"/>
      <c r="F143" s="2"/>
      <c r="G143" s="1"/>
      <c r="L143" s="7">
        <f>I115/L142</f>
        <v>1.0552548908011399</v>
      </c>
    </row>
    <row r="144" spans="1:12" x14ac:dyDescent="0.25">
      <c r="A144" s="2" t="s">
        <v>48</v>
      </c>
      <c r="B144" s="2"/>
      <c r="C144" s="2"/>
      <c r="D144" s="2"/>
      <c r="E144" s="1"/>
      <c r="F144" s="2"/>
      <c r="G144" s="1"/>
    </row>
    <row r="145" spans="1:12" x14ac:dyDescent="0.25">
      <c r="A145" s="1" t="s">
        <v>30</v>
      </c>
      <c r="B145" s="2"/>
      <c r="C145" s="2"/>
      <c r="D145" s="2"/>
      <c r="E145" s="4">
        <f>SUM(E116:E141)</f>
        <v>0.39350000000000041</v>
      </c>
      <c r="F145" s="2"/>
      <c r="G145" s="4">
        <f>SUM(G116:G141)</f>
        <v>5.870000000000003E-2</v>
      </c>
      <c r="H145">
        <f t="shared" si="18"/>
        <v>85.082592121982216</v>
      </c>
      <c r="I145" s="4">
        <f>SUM(I116:I141)</f>
        <v>2069.3384000000001</v>
      </c>
    </row>
    <row r="146" spans="1:12" x14ac:dyDescent="0.25">
      <c r="A146" s="2"/>
      <c r="B146" s="2"/>
      <c r="C146" s="2"/>
      <c r="D146" s="2"/>
      <c r="E146" s="1"/>
      <c r="F146" s="2"/>
      <c r="G146" s="1"/>
    </row>
    <row r="147" spans="1:12" x14ac:dyDescent="0.25">
      <c r="E147" s="1"/>
      <c r="G147" s="1"/>
    </row>
    <row r="148" spans="1:12" x14ac:dyDescent="0.25">
      <c r="A148" s="2"/>
      <c r="B148" s="2"/>
      <c r="C148" s="2"/>
      <c r="D148" s="9" t="s">
        <v>15</v>
      </c>
      <c r="E148" s="9"/>
      <c r="F148" s="9" t="s">
        <v>14</v>
      </c>
      <c r="G148" s="9"/>
      <c r="I148" s="1" t="s">
        <v>50</v>
      </c>
    </row>
    <row r="149" spans="1:12" x14ac:dyDescent="0.25">
      <c r="A149" s="2" t="s">
        <v>13</v>
      </c>
      <c r="B149" s="2" t="s">
        <v>12</v>
      </c>
      <c r="C149" s="2"/>
      <c r="D149" s="2" t="s">
        <v>11</v>
      </c>
      <c r="E149" s="1" t="s">
        <v>15</v>
      </c>
      <c r="F149" s="2" t="s">
        <v>10</v>
      </c>
      <c r="G149" s="1" t="s">
        <v>14</v>
      </c>
      <c r="H149" s="2" t="s">
        <v>49</v>
      </c>
      <c r="I149" s="4">
        <v>1865.9458</v>
      </c>
      <c r="J149" t="s">
        <v>51</v>
      </c>
    </row>
    <row r="150" spans="1:12" x14ac:dyDescent="0.25">
      <c r="A150" s="2" t="s">
        <v>9</v>
      </c>
      <c r="B150" s="2">
        <v>0.67</v>
      </c>
      <c r="C150" s="2"/>
      <c r="D150" s="2">
        <v>0.67159999999999997</v>
      </c>
      <c r="E150" s="1">
        <f>D150-B150</f>
        <v>1.5999999999999348E-3</v>
      </c>
      <c r="F150" s="2">
        <v>0.67079999999999995</v>
      </c>
      <c r="G150" s="1">
        <f>F150-B150</f>
        <v>7.9999999999991189E-4</v>
      </c>
      <c r="H150">
        <f t="shared" si="18"/>
        <v>50.000000000003467</v>
      </c>
      <c r="I150" s="1">
        <v>6.2938999999999998</v>
      </c>
      <c r="K150">
        <v>10</v>
      </c>
      <c r="L150">
        <f>I150*COS(K150/180*3.142)</f>
        <v>6.1982567818310246</v>
      </c>
    </row>
    <row r="151" spans="1:12" x14ac:dyDescent="0.25">
      <c r="A151" s="2" t="s">
        <v>8</v>
      </c>
      <c r="B151" s="2">
        <v>0.7097</v>
      </c>
      <c r="C151" s="2"/>
      <c r="D151" s="2">
        <v>0.71150000000000002</v>
      </c>
      <c r="E151" s="1">
        <f t="shared" ref="E151:E176" si="19">D151-B151</f>
        <v>1.8000000000000238E-3</v>
      </c>
      <c r="F151" s="2">
        <v>0.7107</v>
      </c>
      <c r="G151" s="1">
        <f t="shared" ref="G151:G176" si="20">F151-B151</f>
        <v>1.0000000000000009E-3</v>
      </c>
      <c r="H151">
        <f t="shared" si="18"/>
        <v>44.444444444445132</v>
      </c>
      <c r="I151" s="1">
        <v>6.3643000000000001</v>
      </c>
      <c r="K151">
        <v>10</v>
      </c>
      <c r="L151">
        <f t="shared" ref="L151:L177" si="21">I151*COS(K151/180*3.142)</f>
        <v>6.2675869709730359</v>
      </c>
    </row>
    <row r="152" spans="1:12" x14ac:dyDescent="0.25">
      <c r="A152" s="2" t="s">
        <v>7</v>
      </c>
      <c r="B152" s="2">
        <v>0.62450000000000006</v>
      </c>
      <c r="C152" s="2"/>
      <c r="D152" s="2">
        <v>0.62960000000000005</v>
      </c>
      <c r="E152" s="1">
        <f t="shared" si="19"/>
        <v>5.0999999999999934E-3</v>
      </c>
      <c r="F152" s="2">
        <v>0.626</v>
      </c>
      <c r="G152" s="1">
        <f t="shared" si="20"/>
        <v>1.4999999999999458E-3</v>
      </c>
      <c r="H152">
        <f t="shared" si="18"/>
        <v>70.588235294118675</v>
      </c>
      <c r="I152" s="1">
        <v>34.274799999999999</v>
      </c>
      <c r="K152">
        <v>10</v>
      </c>
      <c r="L152">
        <f t="shared" si="21"/>
        <v>33.753954073929044</v>
      </c>
    </row>
    <row r="153" spans="1:12" x14ac:dyDescent="0.25">
      <c r="A153" s="2" t="s">
        <v>6</v>
      </c>
      <c r="B153" s="2">
        <v>0.6552</v>
      </c>
      <c r="C153" s="2"/>
      <c r="D153" s="2">
        <v>0.65849999999999997</v>
      </c>
      <c r="E153" s="1">
        <f t="shared" si="19"/>
        <v>3.2999999999999696E-3</v>
      </c>
      <c r="F153" s="2">
        <v>0.65649999999999997</v>
      </c>
      <c r="G153" s="1">
        <f t="shared" si="20"/>
        <v>1.2999999999999678E-3</v>
      </c>
      <c r="H153">
        <f t="shared" si="18"/>
        <v>60.60606060606122</v>
      </c>
      <c r="I153" s="1">
        <v>24.5169</v>
      </c>
      <c r="K153">
        <v>10</v>
      </c>
      <c r="L153">
        <f t="shared" si="21"/>
        <v>24.144336849087697</v>
      </c>
    </row>
    <row r="154" spans="1:12" x14ac:dyDescent="0.25">
      <c r="A154" s="2" t="s">
        <v>5</v>
      </c>
      <c r="B154" s="2">
        <v>0.5998</v>
      </c>
      <c r="C154" s="2"/>
      <c r="D154" s="2">
        <v>0.61360000000000003</v>
      </c>
      <c r="E154" s="1">
        <f t="shared" si="19"/>
        <v>1.3800000000000034E-2</v>
      </c>
      <c r="F154" s="2">
        <v>0.60199999999999998</v>
      </c>
      <c r="G154" s="1">
        <f t="shared" si="20"/>
        <v>2.1999999999999797E-3</v>
      </c>
      <c r="H154">
        <f t="shared" si="18"/>
        <v>84.057971014492935</v>
      </c>
      <c r="I154" s="1">
        <v>74.692800000000005</v>
      </c>
      <c r="K154">
        <v>10</v>
      </c>
      <c r="L154">
        <f t="shared" si="21"/>
        <v>73.557754993556998</v>
      </c>
    </row>
    <row r="155" spans="1:12" x14ac:dyDescent="0.25">
      <c r="A155" s="2" t="s">
        <v>4</v>
      </c>
      <c r="B155" s="2">
        <v>0.57650000000000001</v>
      </c>
      <c r="C155" s="2"/>
      <c r="D155" s="2">
        <v>0.59150000000000003</v>
      </c>
      <c r="E155" s="1">
        <f t="shared" si="19"/>
        <v>1.5000000000000013E-2</v>
      </c>
      <c r="F155" s="2">
        <v>0.57879999999999998</v>
      </c>
      <c r="G155" s="1">
        <f t="shared" si="20"/>
        <v>2.2999999999999687E-3</v>
      </c>
      <c r="H155">
        <f t="shared" si="18"/>
        <v>84.666666666666885</v>
      </c>
      <c r="I155" s="1">
        <v>81.6875</v>
      </c>
      <c r="K155">
        <v>10</v>
      </c>
      <c r="L155">
        <f t="shared" si="21"/>
        <v>80.446162294574407</v>
      </c>
    </row>
    <row r="156" spans="1:12" x14ac:dyDescent="0.25">
      <c r="A156" s="2" t="s">
        <v>3</v>
      </c>
      <c r="B156" s="2">
        <v>0.53449999999999998</v>
      </c>
      <c r="C156" s="2"/>
      <c r="D156" s="2">
        <v>0.56079999999999997</v>
      </c>
      <c r="E156" s="1">
        <f t="shared" si="19"/>
        <v>2.629999999999999E-2</v>
      </c>
      <c r="F156" s="2">
        <v>0.53779999999999994</v>
      </c>
      <c r="G156" s="1">
        <f t="shared" si="20"/>
        <v>3.2999999999999696E-3</v>
      </c>
      <c r="H156">
        <f t="shared" si="18"/>
        <v>87.452471482889848</v>
      </c>
      <c r="I156" s="1">
        <v>134.3399</v>
      </c>
      <c r="K156">
        <v>10</v>
      </c>
      <c r="L156">
        <f t="shared" si="21"/>
        <v>132.29844710680209</v>
      </c>
    </row>
    <row r="157" spans="1:12" x14ac:dyDescent="0.25">
      <c r="A157" s="2" t="s">
        <v>2</v>
      </c>
      <c r="B157" s="2">
        <v>0.52390000000000003</v>
      </c>
      <c r="C157" s="2"/>
      <c r="D157" s="2">
        <v>0.55320000000000003</v>
      </c>
      <c r="E157" s="1">
        <f t="shared" si="19"/>
        <v>2.9299999999999993E-2</v>
      </c>
      <c r="F157" s="2">
        <v>0.52759999999999996</v>
      </c>
      <c r="G157" s="1">
        <f t="shared" si="20"/>
        <v>3.6999999999999256E-3</v>
      </c>
      <c r="H157">
        <f t="shared" si="18"/>
        <v>87.372013651877381</v>
      </c>
      <c r="I157" s="1">
        <v>164.1514</v>
      </c>
      <c r="K157">
        <v>10</v>
      </c>
      <c r="L157">
        <f t="shared" si="21"/>
        <v>161.656926277357</v>
      </c>
    </row>
    <row r="158" spans="1:12" x14ac:dyDescent="0.25">
      <c r="A158" s="2" t="s">
        <v>1</v>
      </c>
      <c r="B158" s="2">
        <v>0.63380000000000003</v>
      </c>
      <c r="C158" s="2"/>
      <c r="D158" s="2">
        <v>0.66979999999999995</v>
      </c>
      <c r="E158" s="1">
        <f t="shared" si="19"/>
        <v>3.5999999999999921E-2</v>
      </c>
      <c r="F158" s="2">
        <v>0.63780000000000003</v>
      </c>
      <c r="G158" s="1">
        <f t="shared" si="20"/>
        <v>4.0000000000000036E-3</v>
      </c>
      <c r="H158">
        <f t="shared" si="18"/>
        <v>88.888888888888857</v>
      </c>
      <c r="I158" s="1">
        <v>192.0247</v>
      </c>
      <c r="K158">
        <v>10</v>
      </c>
      <c r="L158">
        <f t="shared" si="21"/>
        <v>189.10665867809593</v>
      </c>
    </row>
    <row r="159" spans="1:12" x14ac:dyDescent="0.25">
      <c r="A159" s="2" t="s">
        <v>0</v>
      </c>
      <c r="B159" s="2">
        <v>0.58179999999999998</v>
      </c>
      <c r="C159" s="2"/>
      <c r="D159" s="2">
        <v>0.61360000000000003</v>
      </c>
      <c r="E159" s="1">
        <f t="shared" si="19"/>
        <v>3.180000000000005E-2</v>
      </c>
      <c r="F159" s="2">
        <v>0.58550000000000002</v>
      </c>
      <c r="G159" s="1">
        <f>F159-B159</f>
        <v>3.7000000000000366E-3</v>
      </c>
      <c r="H159">
        <f t="shared" si="18"/>
        <v>88.364779874213738</v>
      </c>
      <c r="I159" s="1">
        <v>145.40450000000001</v>
      </c>
      <c r="K159">
        <v>10</v>
      </c>
      <c r="L159">
        <f t="shared" si="21"/>
        <v>143.19490748720975</v>
      </c>
    </row>
    <row r="160" spans="1:12" x14ac:dyDescent="0.25">
      <c r="A160" s="2" t="s">
        <v>29</v>
      </c>
      <c r="B160" s="2">
        <v>0.54449999999999998</v>
      </c>
      <c r="C160" s="2"/>
      <c r="D160" s="2">
        <v>0.58040000000000003</v>
      </c>
      <c r="E160" s="1">
        <f t="shared" si="19"/>
        <v>3.5900000000000043E-2</v>
      </c>
      <c r="F160" s="2">
        <v>0.54830000000000001</v>
      </c>
      <c r="G160" s="1">
        <f t="shared" si="20"/>
        <v>3.8000000000000256E-3</v>
      </c>
      <c r="H160">
        <f t="shared" si="18"/>
        <v>89.415041782729745</v>
      </c>
      <c r="I160" s="1">
        <v>132.87190000000001</v>
      </c>
      <c r="K160">
        <v>10</v>
      </c>
      <c r="L160">
        <f t="shared" si="21"/>
        <v>130.85275509457949</v>
      </c>
    </row>
    <row r="161" spans="1:12" x14ac:dyDescent="0.25">
      <c r="A161" s="2" t="s">
        <v>31</v>
      </c>
      <c r="B161" s="2">
        <v>0.4259</v>
      </c>
      <c r="C161" s="2"/>
      <c r="D161" s="2">
        <v>0.46039999999999998</v>
      </c>
      <c r="E161" s="1">
        <f t="shared" si="19"/>
        <v>3.4499999999999975E-2</v>
      </c>
      <c r="F161" s="2">
        <v>0.42959999999999998</v>
      </c>
      <c r="G161" s="1">
        <f t="shared" si="20"/>
        <v>3.6999999999999811E-3</v>
      </c>
      <c r="H161">
        <f t="shared" si="18"/>
        <v>89.275362318840621</v>
      </c>
      <c r="I161" s="1">
        <v>169.56890000000001</v>
      </c>
      <c r="K161">
        <v>10</v>
      </c>
      <c r="L161">
        <f t="shared" si="21"/>
        <v>166.99210098867584</v>
      </c>
    </row>
    <row r="162" spans="1:12" x14ac:dyDescent="0.25">
      <c r="A162" s="2" t="s">
        <v>32</v>
      </c>
      <c r="B162" s="2">
        <v>0.80740000000000001</v>
      </c>
      <c r="C162" s="2"/>
      <c r="D162" s="2">
        <v>0.84889999999999999</v>
      </c>
      <c r="E162" s="1">
        <f t="shared" si="19"/>
        <v>4.1499999999999981E-2</v>
      </c>
      <c r="F162" s="2">
        <v>0.81189999999999996</v>
      </c>
      <c r="G162" s="1">
        <f t="shared" si="20"/>
        <v>4.4999999999999485E-3</v>
      </c>
      <c r="H162">
        <f t="shared" si="18"/>
        <v>89.15662650602421</v>
      </c>
      <c r="I162" s="1">
        <v>236.43879999999999</v>
      </c>
      <c r="K162">
        <v>10</v>
      </c>
      <c r="L162">
        <f t="shared" si="21"/>
        <v>232.84583415497374</v>
      </c>
    </row>
    <row r="163" spans="1:12" x14ac:dyDescent="0.25">
      <c r="A163" s="2" t="s">
        <v>33</v>
      </c>
      <c r="B163" s="2">
        <v>0.72040000000000004</v>
      </c>
      <c r="C163" s="2"/>
      <c r="D163" s="2">
        <v>0.76359999999999995</v>
      </c>
      <c r="E163" s="1">
        <f t="shared" si="19"/>
        <v>4.3199999999999905E-2</v>
      </c>
      <c r="F163" s="2">
        <v>0.72499999999999998</v>
      </c>
      <c r="G163" s="1">
        <f t="shared" si="20"/>
        <v>4.5999999999999375E-3</v>
      </c>
      <c r="H163">
        <f t="shared" si="18"/>
        <v>89.351851851851976</v>
      </c>
      <c r="I163" s="1">
        <v>229.96010000000001</v>
      </c>
      <c r="K163">
        <f>K162+60/15</f>
        <v>14</v>
      </c>
      <c r="L163">
        <f t="shared" si="21"/>
        <v>223.12753955911006</v>
      </c>
    </row>
    <row r="164" spans="1:12" x14ac:dyDescent="0.25">
      <c r="A164" s="2" t="s">
        <v>34</v>
      </c>
      <c r="B164" s="2">
        <v>0.66349999999999998</v>
      </c>
      <c r="C164" s="2"/>
      <c r="D164" s="2">
        <v>0.6996</v>
      </c>
      <c r="E164" s="1">
        <f t="shared" si="19"/>
        <v>3.6100000000000021E-2</v>
      </c>
      <c r="F164" s="2">
        <v>0.66759999999999997</v>
      </c>
      <c r="G164" s="1">
        <f t="shared" si="20"/>
        <v>4.0999999999999925E-3</v>
      </c>
      <c r="H164">
        <f t="shared" si="18"/>
        <v>88.642659279778428</v>
      </c>
      <c r="I164" s="1">
        <v>178.52789999999999</v>
      </c>
      <c r="K164">
        <f t="shared" ref="K164:K177" si="22">K163+60/15</f>
        <v>18</v>
      </c>
      <c r="L164">
        <f t="shared" si="21"/>
        <v>169.7878752396303</v>
      </c>
    </row>
    <row r="165" spans="1:12" x14ac:dyDescent="0.25">
      <c r="A165" s="2" t="s">
        <v>35</v>
      </c>
      <c r="B165" s="2">
        <v>0.77710000000000001</v>
      </c>
      <c r="C165" s="2"/>
      <c r="D165" s="2">
        <v>0.80830000000000002</v>
      </c>
      <c r="E165" s="1">
        <f t="shared" si="19"/>
        <v>3.1200000000000006E-2</v>
      </c>
      <c r="F165" s="2">
        <v>0.78100000000000003</v>
      </c>
      <c r="G165" s="1">
        <f t="shared" si="20"/>
        <v>3.9000000000000146E-3</v>
      </c>
      <c r="H165">
        <f t="shared" si="18"/>
        <v>87.499999999999957</v>
      </c>
      <c r="I165" s="1">
        <v>158.28530000000001</v>
      </c>
      <c r="K165">
        <f t="shared" si="22"/>
        <v>22</v>
      </c>
      <c r="L165">
        <f t="shared" si="21"/>
        <v>146.75662230013609</v>
      </c>
    </row>
    <row r="166" spans="1:12" x14ac:dyDescent="0.25">
      <c r="A166" s="2" t="s">
        <v>36</v>
      </c>
      <c r="B166" s="2">
        <v>0.72030000000000005</v>
      </c>
      <c r="C166" s="2"/>
      <c r="D166" s="2">
        <v>0.74509999999999998</v>
      </c>
      <c r="E166" s="1">
        <f>D166-B166</f>
        <v>2.4799999999999933E-2</v>
      </c>
      <c r="F166" s="2">
        <v>0.72350000000000003</v>
      </c>
      <c r="G166" s="1">
        <f t="shared" si="20"/>
        <v>3.1999999999999806E-3</v>
      </c>
      <c r="H166">
        <f t="shared" si="18"/>
        <v>87.096774193548427</v>
      </c>
      <c r="I166" s="1">
        <v>125.8939</v>
      </c>
      <c r="K166">
        <f t="shared" si="22"/>
        <v>26</v>
      </c>
      <c r="L166">
        <f t="shared" si="21"/>
        <v>113.1494403719677</v>
      </c>
    </row>
    <row r="167" spans="1:12" x14ac:dyDescent="0.25">
      <c r="A167" s="2" t="s">
        <v>37</v>
      </c>
      <c r="B167" s="2">
        <v>0.65569999999999995</v>
      </c>
      <c r="C167" s="2"/>
      <c r="D167" s="2">
        <v>0.6754</v>
      </c>
      <c r="E167" s="1">
        <f t="shared" si="19"/>
        <v>1.9700000000000051E-2</v>
      </c>
      <c r="F167" s="2">
        <v>0.65859999999999996</v>
      </c>
      <c r="G167" s="1">
        <f>F167-B167</f>
        <v>2.9000000000000137E-3</v>
      </c>
      <c r="H167">
        <f t="shared" si="18"/>
        <v>85.279187817258858</v>
      </c>
      <c r="I167" s="1">
        <v>84.878600000000006</v>
      </c>
      <c r="K167">
        <f t="shared" si="22"/>
        <v>30</v>
      </c>
      <c r="L167">
        <f t="shared" si="21"/>
        <v>73.504142418838114</v>
      </c>
    </row>
    <row r="168" spans="1:12" x14ac:dyDescent="0.25">
      <c r="A168" s="2" t="s">
        <v>38</v>
      </c>
      <c r="B168" s="2">
        <v>0.4345</v>
      </c>
      <c r="C168" s="2"/>
      <c r="D168" s="2">
        <v>0.44640000000000002</v>
      </c>
      <c r="E168" s="1">
        <f t="shared" si="19"/>
        <v>1.1900000000000022E-2</v>
      </c>
      <c r="F168" s="2">
        <v>0.43690000000000001</v>
      </c>
      <c r="G168" s="1">
        <f t="shared" si="20"/>
        <v>2.4000000000000132E-3</v>
      </c>
      <c r="H168">
        <f t="shared" si="18"/>
        <v>79.831932773109173</v>
      </c>
      <c r="I168" s="1">
        <v>65.389799999999994</v>
      </c>
      <c r="K168">
        <f t="shared" si="22"/>
        <v>34</v>
      </c>
      <c r="L168">
        <f t="shared" si="21"/>
        <v>54.207787433484448</v>
      </c>
    </row>
    <row r="169" spans="1:12" x14ac:dyDescent="0.25">
      <c r="A169" s="2" t="s">
        <v>39</v>
      </c>
      <c r="B169" s="2">
        <v>0.58589999999999998</v>
      </c>
      <c r="C169" s="2"/>
      <c r="D169" s="2">
        <v>0.59289999999999998</v>
      </c>
      <c r="E169" s="1">
        <f t="shared" si="19"/>
        <v>7.0000000000000062E-3</v>
      </c>
      <c r="F169" s="2">
        <v>0.58760000000000001</v>
      </c>
      <c r="G169" s="1">
        <f t="shared" si="20"/>
        <v>1.7000000000000348E-3</v>
      </c>
      <c r="H169">
        <f t="shared" si="18"/>
        <v>75.714285714285239</v>
      </c>
      <c r="I169" s="1">
        <v>43.565100000000001</v>
      </c>
      <c r="K169">
        <f t="shared" si="22"/>
        <v>38</v>
      </c>
      <c r="L169">
        <f t="shared" si="21"/>
        <v>34.327460643227461</v>
      </c>
    </row>
    <row r="170" spans="1:12" x14ac:dyDescent="0.25">
      <c r="A170" s="2" t="s">
        <v>40</v>
      </c>
      <c r="B170" s="2">
        <v>0.68030000000000002</v>
      </c>
      <c r="C170" s="2"/>
      <c r="D170" s="2">
        <v>0.68489999999999995</v>
      </c>
      <c r="E170" s="1">
        <f t="shared" si="19"/>
        <v>4.5999999999999375E-3</v>
      </c>
      <c r="F170" s="2">
        <v>0.68189999999999995</v>
      </c>
      <c r="G170" s="1">
        <f t="shared" si="20"/>
        <v>1.5999999999999348E-3</v>
      </c>
      <c r="H170">
        <f t="shared" si="18"/>
        <v>65.21739130434878</v>
      </c>
      <c r="I170" s="1">
        <v>30.175699999999999</v>
      </c>
      <c r="K170">
        <f t="shared" si="22"/>
        <v>42</v>
      </c>
      <c r="L170">
        <f t="shared" si="21"/>
        <v>22.42299605883683</v>
      </c>
    </row>
    <row r="171" spans="1:12" x14ac:dyDescent="0.25">
      <c r="A171" s="2" t="s">
        <v>41</v>
      </c>
      <c r="B171" s="2">
        <v>0.55079999999999996</v>
      </c>
      <c r="C171" s="2"/>
      <c r="D171" s="2">
        <v>0.55369999999999997</v>
      </c>
      <c r="E171" s="1">
        <f t="shared" si="19"/>
        <v>2.9000000000000137E-3</v>
      </c>
      <c r="F171" s="2">
        <v>0.55210000000000004</v>
      </c>
      <c r="G171" s="1">
        <f t="shared" si="20"/>
        <v>1.3000000000000789E-3</v>
      </c>
      <c r="H171">
        <f t="shared" si="18"/>
        <v>55.172413793100937</v>
      </c>
      <c r="I171" s="1">
        <v>16.878699999999998</v>
      </c>
      <c r="K171">
        <f t="shared" si="22"/>
        <v>46</v>
      </c>
      <c r="L171">
        <f t="shared" si="21"/>
        <v>11.723666246028204</v>
      </c>
    </row>
    <row r="172" spans="1:12" x14ac:dyDescent="0.25">
      <c r="A172" s="2" t="s">
        <v>42</v>
      </c>
      <c r="B172" s="2">
        <v>0.60619999999999996</v>
      </c>
      <c r="C172" s="2"/>
      <c r="D172" s="2">
        <v>0.60840000000000005</v>
      </c>
      <c r="E172" s="1">
        <f t="shared" si="19"/>
        <v>2.2000000000000908E-3</v>
      </c>
      <c r="F172" s="2">
        <v>0.60729999999999995</v>
      </c>
      <c r="G172" s="1">
        <f t="shared" si="20"/>
        <v>1.0999999999999899E-3</v>
      </c>
      <c r="H172">
        <f t="shared" si="18"/>
        <v>50.000000000002522</v>
      </c>
      <c r="I172" s="1">
        <v>13.774900000000001</v>
      </c>
      <c r="K172">
        <f t="shared" si="22"/>
        <v>50</v>
      </c>
      <c r="L172">
        <f t="shared" si="21"/>
        <v>8.8531409894012469</v>
      </c>
    </row>
    <row r="173" spans="1:12" x14ac:dyDescent="0.25">
      <c r="A173" s="2" t="s">
        <v>43</v>
      </c>
      <c r="B173" s="2">
        <v>0.52610000000000001</v>
      </c>
      <c r="C173" s="2"/>
      <c r="D173" s="2">
        <v>0.52739999999999998</v>
      </c>
      <c r="E173" s="1">
        <f t="shared" si="19"/>
        <v>1.2999999999999678E-3</v>
      </c>
      <c r="F173" s="2">
        <v>0.52700000000000002</v>
      </c>
      <c r="G173" s="1">
        <f t="shared" si="20"/>
        <v>9.000000000000119E-4</v>
      </c>
      <c r="H173">
        <f t="shared" si="18"/>
        <v>30.769230769228145</v>
      </c>
      <c r="I173" s="1">
        <v>6.9081000000000001</v>
      </c>
      <c r="K173">
        <f t="shared" si="22"/>
        <v>54</v>
      </c>
      <c r="L173">
        <f t="shared" si="21"/>
        <v>4.0597963013885332</v>
      </c>
    </row>
    <row r="174" spans="1:12" x14ac:dyDescent="0.25">
      <c r="A174" s="2" t="s">
        <v>44</v>
      </c>
      <c r="B174" s="2">
        <v>0.61409999999999998</v>
      </c>
      <c r="C174" s="2"/>
      <c r="D174" s="2">
        <v>0.61509999999999998</v>
      </c>
      <c r="E174" s="1">
        <f t="shared" si="19"/>
        <v>1.0000000000000009E-3</v>
      </c>
      <c r="F174" s="2">
        <v>0.6149</v>
      </c>
      <c r="G174" s="1">
        <f t="shared" si="20"/>
        <v>8.0000000000002292E-4</v>
      </c>
      <c r="H174">
        <f t="shared" si="18"/>
        <v>19.999999999997769</v>
      </c>
      <c r="I174" s="1">
        <v>3.9176000000000002</v>
      </c>
      <c r="K174">
        <f t="shared" si="22"/>
        <v>58</v>
      </c>
      <c r="L174">
        <f t="shared" si="21"/>
        <v>2.0755756179164804</v>
      </c>
    </row>
    <row r="175" spans="1:12" x14ac:dyDescent="0.25">
      <c r="A175" s="2" t="s">
        <v>45</v>
      </c>
      <c r="B175" s="2">
        <v>0.55449999999999999</v>
      </c>
      <c r="C175" s="2"/>
      <c r="D175" s="2">
        <v>0.55530000000000002</v>
      </c>
      <c r="E175" s="1">
        <f t="shared" si="19"/>
        <v>8.0000000000002292E-4</v>
      </c>
      <c r="F175" s="2">
        <v>0.5554</v>
      </c>
      <c r="G175" s="1">
        <f t="shared" si="20"/>
        <v>9.000000000000119E-4</v>
      </c>
      <c r="H175">
        <f t="shared" si="18"/>
        <v>-12.499999999998266</v>
      </c>
      <c r="I175" s="1">
        <v>2.7642000000000002</v>
      </c>
      <c r="K175">
        <f t="shared" si="22"/>
        <v>62</v>
      </c>
      <c r="L175">
        <f t="shared" si="21"/>
        <v>1.2973708387313436</v>
      </c>
    </row>
    <row r="176" spans="1:12" x14ac:dyDescent="0.25">
      <c r="A176" s="2" t="s">
        <v>46</v>
      </c>
      <c r="B176" s="2">
        <v>0.57210000000000005</v>
      </c>
      <c r="C176" s="2"/>
      <c r="D176" s="2">
        <v>0.57289999999999996</v>
      </c>
      <c r="E176" s="1">
        <f t="shared" si="19"/>
        <v>7.9999999999991189E-4</v>
      </c>
      <c r="F176" s="2">
        <v>0.57279999999999998</v>
      </c>
      <c r="G176" s="1">
        <f t="shared" si="20"/>
        <v>6.9999999999992291E-4</v>
      </c>
      <c r="H176">
        <f t="shared" si="18"/>
        <v>12.5</v>
      </c>
      <c r="I176" s="1">
        <v>2.0512999999999999</v>
      </c>
      <c r="K176">
        <f t="shared" si="22"/>
        <v>66</v>
      </c>
      <c r="L176">
        <f t="shared" si="21"/>
        <v>0.83405897194146905</v>
      </c>
    </row>
    <row r="177" spans="1:12" x14ac:dyDescent="0.25">
      <c r="A177" s="2" t="s">
        <v>47</v>
      </c>
      <c r="B177" s="2">
        <v>0.62170000000000003</v>
      </c>
      <c r="C177" s="2"/>
      <c r="D177" s="2">
        <v>0.62309999999999999</v>
      </c>
      <c r="E177" s="1">
        <f>D177-B177</f>
        <v>1.3999999999999568E-3</v>
      </c>
      <c r="F177" s="2">
        <v>0.62270000000000003</v>
      </c>
      <c r="G177" s="1">
        <f>F177-B177</f>
        <v>1.0000000000000009E-3</v>
      </c>
      <c r="H177">
        <f t="shared" si="18"/>
        <v>28.57142857142631</v>
      </c>
      <c r="I177" s="1">
        <v>3.1633</v>
      </c>
      <c r="K177">
        <f t="shared" si="22"/>
        <v>70</v>
      </c>
      <c r="L177">
        <f t="shared" si="21"/>
        <v>1.0814414199743265</v>
      </c>
    </row>
    <row r="178" spans="1:12" x14ac:dyDescent="0.25">
      <c r="A178" s="2" t="s">
        <v>48</v>
      </c>
      <c r="B178" s="2"/>
      <c r="C178" s="2"/>
      <c r="D178" s="2"/>
      <c r="E178" s="1"/>
      <c r="F178" s="2"/>
      <c r="G178" s="1"/>
      <c r="L178" s="7">
        <f>SUM(L154:L166)</f>
        <v>1963.7730245466696</v>
      </c>
    </row>
    <row r="179" spans="1:12" x14ac:dyDescent="0.25">
      <c r="A179" s="1" t="s">
        <v>30</v>
      </c>
      <c r="B179" s="2"/>
      <c r="C179" s="2"/>
      <c r="D179" s="2"/>
      <c r="E179" s="4">
        <f>SUM(E150:E177)</f>
        <v>0.46479999999999977</v>
      </c>
      <c r="G179" s="4">
        <f>SUM(G150:G177)</f>
        <v>6.6899999999999626E-2</v>
      </c>
      <c r="H179">
        <f t="shared" si="18"/>
        <v>85.606712564543969</v>
      </c>
      <c r="I179" s="4">
        <f>SUM(I150:I177)</f>
        <v>2368.7647999999999</v>
      </c>
      <c r="L179" s="7">
        <f>I149/L178</f>
        <v>0.95018404707476178</v>
      </c>
    </row>
    <row r="180" spans="1:12" x14ac:dyDescent="0.25">
      <c r="E180" s="1"/>
      <c r="G180" s="1"/>
    </row>
    <row r="181" spans="1:12" x14ac:dyDescent="0.25">
      <c r="A181" s="2"/>
      <c r="B181" s="2"/>
      <c r="C181" s="2"/>
      <c r="D181" s="2"/>
      <c r="E181" s="1"/>
      <c r="F181" s="2"/>
      <c r="G181" s="1"/>
      <c r="L181" s="7">
        <f>AVERAGE(L45,L78,L112,L143,L179)</f>
        <v>1.1005654577706596</v>
      </c>
    </row>
    <row r="182" spans="1:12" x14ac:dyDescent="0.25">
      <c r="A182" s="2"/>
      <c r="B182" s="2"/>
      <c r="C182" s="2"/>
      <c r="D182" s="2"/>
      <c r="E182" s="1"/>
      <c r="F182" s="2"/>
      <c r="G182" s="1"/>
    </row>
    <row r="183" spans="1:12" x14ac:dyDescent="0.25">
      <c r="A183" s="2"/>
      <c r="B183" s="2"/>
      <c r="C183" s="2"/>
      <c r="D183" s="2"/>
      <c r="E183" s="1"/>
      <c r="F183" s="2"/>
      <c r="G183" s="1"/>
    </row>
    <row r="184" spans="1:12" x14ac:dyDescent="0.25">
      <c r="A184" s="2"/>
      <c r="B184" s="2"/>
      <c r="C184" s="2"/>
      <c r="D184" s="2"/>
      <c r="E184" s="1"/>
      <c r="F184" s="2"/>
      <c r="G184" s="1"/>
    </row>
    <row r="185" spans="1:12" x14ac:dyDescent="0.25">
      <c r="A185" s="2"/>
      <c r="B185" s="2"/>
      <c r="C185" s="2"/>
      <c r="D185" s="2"/>
      <c r="E185" s="1"/>
      <c r="F185" s="2"/>
      <c r="G185" s="1"/>
    </row>
    <row r="186" spans="1:12" x14ac:dyDescent="0.25">
      <c r="A186" s="2"/>
      <c r="B186" s="2"/>
      <c r="C186" s="2"/>
      <c r="D186" s="2"/>
      <c r="E186" s="1"/>
      <c r="F186" s="2"/>
      <c r="G186" s="1"/>
    </row>
    <row r="187" spans="1:12" x14ac:dyDescent="0.25">
      <c r="A187" s="2"/>
      <c r="B187" s="2"/>
      <c r="C187" s="2"/>
      <c r="D187" s="2"/>
      <c r="E187" s="1"/>
      <c r="F187" s="2"/>
      <c r="G187" s="1"/>
    </row>
    <row r="188" spans="1:12" x14ac:dyDescent="0.25">
      <c r="A188" s="2"/>
      <c r="B188" s="2"/>
      <c r="C188" s="2"/>
      <c r="D188" s="2"/>
      <c r="E188" s="1"/>
      <c r="F188" s="2"/>
      <c r="G188" s="1"/>
    </row>
    <row r="189" spans="1:12" x14ac:dyDescent="0.25">
      <c r="A189" s="2"/>
      <c r="B189" s="2"/>
      <c r="C189" s="2"/>
      <c r="D189" s="2"/>
      <c r="E189" s="1"/>
      <c r="F189" s="2"/>
      <c r="G189" s="1"/>
    </row>
    <row r="190" spans="1:12" x14ac:dyDescent="0.25">
      <c r="A190" s="2"/>
      <c r="B190" s="2"/>
      <c r="C190" s="2"/>
      <c r="D190" s="2"/>
      <c r="E190" s="1"/>
      <c r="F190" s="2"/>
      <c r="G190" s="1"/>
    </row>
    <row r="191" spans="1:12" x14ac:dyDescent="0.25">
      <c r="A191" s="2"/>
      <c r="B191" s="2"/>
      <c r="C191" s="2"/>
      <c r="D191" s="2"/>
      <c r="E191" s="1"/>
      <c r="F191" s="2"/>
      <c r="G191" s="1"/>
    </row>
    <row r="192" spans="1:12" x14ac:dyDescent="0.25">
      <c r="A192" s="2"/>
      <c r="B192" s="2"/>
      <c r="C192" s="2"/>
      <c r="D192" s="2"/>
      <c r="E192" s="1"/>
      <c r="F192" s="2"/>
      <c r="G192" s="1"/>
    </row>
    <row r="193" spans="1:7" x14ac:dyDescent="0.25">
      <c r="A193" s="2"/>
      <c r="B193" s="2"/>
      <c r="C193" s="2"/>
      <c r="D193" s="2"/>
      <c r="E193" s="1"/>
      <c r="F193" s="2"/>
      <c r="G193" s="1"/>
    </row>
    <row r="194" spans="1:7" x14ac:dyDescent="0.25">
      <c r="A194" s="2"/>
      <c r="B194" s="2"/>
      <c r="C194" s="2"/>
      <c r="D194" s="2"/>
      <c r="E194" s="1"/>
      <c r="F194" s="2"/>
      <c r="G194" s="1"/>
    </row>
    <row r="195" spans="1:7" x14ac:dyDescent="0.25">
      <c r="A195" s="2"/>
      <c r="B195" s="2"/>
      <c r="C195" s="2"/>
      <c r="D195" s="2"/>
      <c r="E195" s="1"/>
      <c r="F195" s="2"/>
      <c r="G195" s="1"/>
    </row>
    <row r="196" spans="1:7" x14ac:dyDescent="0.25">
      <c r="A196" s="2"/>
      <c r="B196" s="2"/>
      <c r="C196" s="2"/>
      <c r="D196" s="2"/>
      <c r="E196" s="1"/>
      <c r="F196" s="2"/>
      <c r="G196" s="1"/>
    </row>
    <row r="197" spans="1:7" x14ac:dyDescent="0.25">
      <c r="A197" s="2"/>
      <c r="B197" s="2"/>
      <c r="C197" s="2"/>
      <c r="D197" s="2"/>
      <c r="E197" s="1"/>
      <c r="F197" s="2"/>
      <c r="G197" s="1"/>
    </row>
    <row r="198" spans="1:7" x14ac:dyDescent="0.25">
      <c r="A198" s="2"/>
      <c r="B198" s="2"/>
      <c r="C198" s="2"/>
      <c r="D198" s="2"/>
      <c r="E198" s="1"/>
      <c r="F198" s="2"/>
      <c r="G198" s="1"/>
    </row>
    <row r="199" spans="1:7" x14ac:dyDescent="0.25">
      <c r="A199" s="2"/>
      <c r="B199" s="2"/>
      <c r="C199" s="2"/>
      <c r="D199" s="2"/>
      <c r="E199" s="1"/>
      <c r="F199" s="2"/>
      <c r="G199" s="1"/>
    </row>
    <row r="200" spans="1:7" x14ac:dyDescent="0.25">
      <c r="A200" s="2"/>
      <c r="B200" s="2"/>
      <c r="C200" s="2"/>
      <c r="D200" s="2"/>
      <c r="E200" s="1"/>
      <c r="F200" s="2"/>
      <c r="G200" s="1"/>
    </row>
    <row r="201" spans="1:7" x14ac:dyDescent="0.25">
      <c r="A201" s="2"/>
      <c r="B201" s="2"/>
      <c r="C201" s="2"/>
      <c r="D201" s="2"/>
      <c r="E201" s="1"/>
      <c r="F201" s="2"/>
      <c r="G201" s="1"/>
    </row>
    <row r="202" spans="1:7" x14ac:dyDescent="0.25">
      <c r="A202" s="2"/>
      <c r="B202" s="2"/>
      <c r="C202" s="2"/>
      <c r="D202" s="2"/>
      <c r="E202" s="1"/>
      <c r="F202" s="2"/>
      <c r="G202" s="1"/>
    </row>
    <row r="203" spans="1:7" x14ac:dyDescent="0.25">
      <c r="A203" s="2"/>
      <c r="B203" s="2"/>
      <c r="C203" s="2"/>
      <c r="D203" s="2"/>
      <c r="E203" s="1"/>
      <c r="F203" s="2"/>
      <c r="G203" s="1"/>
    </row>
    <row r="204" spans="1:7" x14ac:dyDescent="0.25">
      <c r="A204" s="2"/>
      <c r="B204" s="2"/>
      <c r="C204" s="2"/>
      <c r="D204" s="2"/>
      <c r="E204" s="1"/>
      <c r="F204" s="2"/>
      <c r="G204" s="1"/>
    </row>
    <row r="205" spans="1:7" x14ac:dyDescent="0.25">
      <c r="E205" s="1"/>
      <c r="G205" s="1"/>
    </row>
    <row r="206" spans="1:7" x14ac:dyDescent="0.25">
      <c r="E206" s="1"/>
      <c r="G206" s="1"/>
    </row>
    <row r="207" spans="1:7" x14ac:dyDescent="0.25">
      <c r="E207" s="1"/>
      <c r="G207" s="1"/>
    </row>
    <row r="208" spans="1:7" x14ac:dyDescent="0.25">
      <c r="E208" s="1"/>
      <c r="G208" s="1"/>
    </row>
    <row r="209" spans="5:7" x14ac:dyDescent="0.25">
      <c r="E209" s="1"/>
      <c r="G209" s="1"/>
    </row>
    <row r="210" spans="5:7" x14ac:dyDescent="0.25">
      <c r="E210" s="1"/>
      <c r="G210" s="1"/>
    </row>
    <row r="211" spans="5:7" x14ac:dyDescent="0.25">
      <c r="E211" s="1"/>
      <c r="G211" s="1"/>
    </row>
    <row r="212" spans="5:7" x14ac:dyDescent="0.25">
      <c r="E212" s="1"/>
      <c r="G212" s="1"/>
    </row>
    <row r="213" spans="5:7" x14ac:dyDescent="0.25">
      <c r="E213" s="1"/>
      <c r="G213" s="1"/>
    </row>
    <row r="214" spans="5:7" x14ac:dyDescent="0.25">
      <c r="E214" s="1"/>
      <c r="G214" s="1"/>
    </row>
    <row r="215" spans="5:7" x14ac:dyDescent="0.25">
      <c r="E215" s="1"/>
      <c r="G215" s="1"/>
    </row>
    <row r="216" spans="5:7" x14ac:dyDescent="0.25">
      <c r="E216" s="1"/>
      <c r="G216" s="1"/>
    </row>
    <row r="217" spans="5:7" x14ac:dyDescent="0.25">
      <c r="E217" s="1"/>
      <c r="G217" s="1"/>
    </row>
    <row r="218" spans="5:7" x14ac:dyDescent="0.25">
      <c r="E218" s="1"/>
      <c r="G218" s="1"/>
    </row>
    <row r="219" spans="5:7" x14ac:dyDescent="0.25">
      <c r="E219" s="1"/>
      <c r="G219" s="1"/>
    </row>
    <row r="220" spans="5:7" x14ac:dyDescent="0.25">
      <c r="E220" s="1"/>
      <c r="G220" s="1"/>
    </row>
    <row r="221" spans="5:7" x14ac:dyDescent="0.25">
      <c r="E221" s="1"/>
      <c r="G221" s="1"/>
    </row>
    <row r="222" spans="5:7" x14ac:dyDescent="0.25">
      <c r="E222" s="1"/>
      <c r="G222" s="1"/>
    </row>
    <row r="223" spans="5:7" x14ac:dyDescent="0.25">
      <c r="E223" s="1"/>
      <c r="G223" s="1"/>
    </row>
    <row r="224" spans="5:7" x14ac:dyDescent="0.25">
      <c r="E224" s="1"/>
      <c r="G224" s="1"/>
    </row>
    <row r="225" spans="5:7" x14ac:dyDescent="0.25">
      <c r="E225" s="1"/>
      <c r="G225" s="1"/>
    </row>
    <row r="226" spans="5:7" x14ac:dyDescent="0.25">
      <c r="E226" s="1"/>
      <c r="G226" s="1"/>
    </row>
    <row r="227" spans="5:7" x14ac:dyDescent="0.25">
      <c r="E227" s="1"/>
      <c r="G227" s="1"/>
    </row>
    <row r="228" spans="5:7" x14ac:dyDescent="0.25">
      <c r="E228" s="1"/>
      <c r="G228" s="1"/>
    </row>
    <row r="229" spans="5:7" x14ac:dyDescent="0.25">
      <c r="E229" s="1"/>
      <c r="G229" s="1"/>
    </row>
    <row r="230" spans="5:7" x14ac:dyDescent="0.25">
      <c r="E230" s="1"/>
      <c r="G230" s="1"/>
    </row>
    <row r="231" spans="5:7" x14ac:dyDescent="0.25">
      <c r="E231" s="1"/>
      <c r="G231" s="1"/>
    </row>
    <row r="232" spans="5:7" x14ac:dyDescent="0.25">
      <c r="E232" s="1"/>
      <c r="G232" s="1"/>
    </row>
    <row r="233" spans="5:7" x14ac:dyDescent="0.25">
      <c r="E233" s="1"/>
      <c r="G233" s="1"/>
    </row>
    <row r="234" spans="5:7" x14ac:dyDescent="0.25">
      <c r="E234" s="1"/>
      <c r="G234" s="1"/>
    </row>
    <row r="235" spans="5:7" x14ac:dyDescent="0.25">
      <c r="E235" s="1"/>
      <c r="G235" s="1"/>
    </row>
    <row r="236" spans="5:7" x14ac:dyDescent="0.25">
      <c r="E236" s="1"/>
      <c r="G236" s="1"/>
    </row>
    <row r="237" spans="5:7" x14ac:dyDescent="0.25">
      <c r="E237" s="1"/>
      <c r="G237" s="1"/>
    </row>
    <row r="238" spans="5:7" x14ac:dyDescent="0.25">
      <c r="E238" s="1"/>
      <c r="G238" s="1"/>
    </row>
    <row r="239" spans="5:7" x14ac:dyDescent="0.25">
      <c r="E239" s="1"/>
      <c r="G239" s="1"/>
    </row>
    <row r="240" spans="5:7" x14ac:dyDescent="0.25">
      <c r="E240" s="1"/>
      <c r="G240" s="1"/>
    </row>
    <row r="241" spans="5:7" x14ac:dyDescent="0.25">
      <c r="E241" s="1"/>
      <c r="G241" s="1"/>
    </row>
    <row r="242" spans="5:7" x14ac:dyDescent="0.25">
      <c r="E242" s="1"/>
      <c r="G242" s="1"/>
    </row>
    <row r="243" spans="5:7" x14ac:dyDescent="0.25">
      <c r="E243" s="1"/>
      <c r="G243" s="1"/>
    </row>
    <row r="244" spans="5:7" x14ac:dyDescent="0.25">
      <c r="E244" s="1"/>
      <c r="G244" s="1"/>
    </row>
    <row r="245" spans="5:7" x14ac:dyDescent="0.25">
      <c r="E245" s="1"/>
      <c r="G245" s="1"/>
    </row>
    <row r="246" spans="5:7" x14ac:dyDescent="0.25">
      <c r="E246" s="1"/>
      <c r="G246" s="1"/>
    </row>
    <row r="247" spans="5:7" x14ac:dyDescent="0.25">
      <c r="E247" s="1"/>
      <c r="G247" s="1"/>
    </row>
    <row r="248" spans="5:7" x14ac:dyDescent="0.25">
      <c r="E248" s="1"/>
      <c r="G248" s="1"/>
    </row>
  </sheetData>
  <mergeCells count="12">
    <mergeCell ref="D6:E6"/>
    <mergeCell ref="F6:G6"/>
    <mergeCell ref="D14:E14"/>
    <mergeCell ref="F14:G14"/>
    <mergeCell ref="D114:E114"/>
    <mergeCell ref="F114:G114"/>
    <mergeCell ref="D148:E148"/>
    <mergeCell ref="F148:G148"/>
    <mergeCell ref="D47:E47"/>
    <mergeCell ref="F47:G47"/>
    <mergeCell ref="D80:E80"/>
    <mergeCell ref="F80:G80"/>
  </mergeCells>
  <phoneticPr fontId="3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1"/>
  <sheetViews>
    <sheetView topLeftCell="I47" workbookViewId="0">
      <selection activeCell="S72" sqref="S72"/>
    </sheetView>
  </sheetViews>
  <sheetFormatPr defaultRowHeight="13.2" x14ac:dyDescent="0.25"/>
  <sheetData>
    <row r="1" spans="1:17" x14ac:dyDescent="0.25">
      <c r="A1" t="s">
        <v>72</v>
      </c>
      <c r="D1">
        <v>0.9</v>
      </c>
      <c r="G1">
        <v>0.8</v>
      </c>
      <c r="J1">
        <v>0.85</v>
      </c>
      <c r="M1">
        <v>0.7</v>
      </c>
      <c r="P1" t="s">
        <v>73</v>
      </c>
    </row>
    <row r="2" spans="1:17" x14ac:dyDescent="0.25">
      <c r="A2">
        <v>4.1666666666666664E-2</v>
      </c>
      <c r="B2">
        <v>0</v>
      </c>
      <c r="D2">
        <v>4.1666666666666664E-2</v>
      </c>
      <c r="E2">
        <v>0</v>
      </c>
      <c r="G2">
        <v>4.1666666666666664E-2</v>
      </c>
      <c r="H2">
        <v>0</v>
      </c>
      <c r="J2">
        <v>4.1666666666666664E-2</v>
      </c>
      <c r="K2">
        <v>0</v>
      </c>
      <c r="M2">
        <v>4.1666666666666664E-2</v>
      </c>
      <c r="N2">
        <v>0</v>
      </c>
      <c r="P2">
        <v>4.1666666666666664E-2</v>
      </c>
      <c r="Q2">
        <v>0</v>
      </c>
    </row>
    <row r="3" spans="1:17" x14ac:dyDescent="0.25">
      <c r="A3">
        <v>8.3333333333333329E-2</v>
      </c>
      <c r="B3">
        <v>0</v>
      </c>
      <c r="D3">
        <v>8.3333333333333329E-2</v>
      </c>
      <c r="E3">
        <v>0</v>
      </c>
      <c r="G3">
        <v>8.3333333333333329E-2</v>
      </c>
      <c r="H3">
        <v>0</v>
      </c>
      <c r="J3">
        <v>8.3333333333333329E-2</v>
      </c>
      <c r="K3">
        <v>0</v>
      </c>
      <c r="M3">
        <v>8.3333333333333329E-2</v>
      </c>
      <c r="N3">
        <v>0</v>
      </c>
      <c r="P3">
        <v>8.3333333333333329E-2</v>
      </c>
      <c r="Q3">
        <v>0</v>
      </c>
    </row>
    <row r="4" spans="1:17" x14ac:dyDescent="0.25">
      <c r="A4">
        <v>0.125</v>
      </c>
      <c r="B4">
        <v>0</v>
      </c>
      <c r="D4">
        <v>0.125</v>
      </c>
      <c r="E4">
        <v>0</v>
      </c>
      <c r="G4">
        <v>0.125</v>
      </c>
      <c r="H4">
        <v>0</v>
      </c>
      <c r="J4">
        <v>0.125</v>
      </c>
      <c r="K4">
        <v>0</v>
      </c>
      <c r="M4">
        <v>0.125</v>
      </c>
      <c r="N4">
        <v>0</v>
      </c>
      <c r="P4">
        <v>0.125</v>
      </c>
      <c r="Q4">
        <v>0</v>
      </c>
    </row>
    <row r="5" spans="1:17" x14ac:dyDescent="0.25">
      <c r="A5">
        <v>0.16666666666666666</v>
      </c>
      <c r="B5">
        <v>0</v>
      </c>
      <c r="D5">
        <v>0.16666666666666666</v>
      </c>
      <c r="E5">
        <v>0</v>
      </c>
      <c r="G5">
        <v>0.16666666666666666</v>
      </c>
      <c r="H5">
        <v>0</v>
      </c>
      <c r="J5">
        <v>0.16666666666666666</v>
      </c>
      <c r="K5">
        <v>0</v>
      </c>
      <c r="M5">
        <v>0.16666666666666666</v>
      </c>
      <c r="N5">
        <v>0</v>
      </c>
      <c r="P5">
        <v>0.16666666666666666</v>
      </c>
      <c r="Q5">
        <v>0</v>
      </c>
    </row>
    <row r="6" spans="1:17" x14ac:dyDescent="0.25">
      <c r="A6">
        <v>0.20833333333333331</v>
      </c>
      <c r="B6">
        <v>0</v>
      </c>
      <c r="D6">
        <v>0.20833333333333331</v>
      </c>
      <c r="E6">
        <v>0</v>
      </c>
      <c r="G6">
        <v>0.20833333333333331</v>
      </c>
      <c r="H6">
        <v>0</v>
      </c>
      <c r="J6">
        <v>0.20833333333333331</v>
      </c>
      <c r="K6">
        <v>0</v>
      </c>
      <c r="M6">
        <v>0.20833333333333331</v>
      </c>
      <c r="N6">
        <v>0</v>
      </c>
      <c r="P6">
        <v>0.20833333333333331</v>
      </c>
      <c r="Q6">
        <v>0</v>
      </c>
    </row>
    <row r="7" spans="1:17" x14ac:dyDescent="0.25">
      <c r="A7">
        <v>0.24999999999999997</v>
      </c>
      <c r="B7">
        <v>0</v>
      </c>
      <c r="D7">
        <v>0.24999999999999997</v>
      </c>
      <c r="E7">
        <v>0</v>
      </c>
      <c r="G7">
        <v>0.24999999999999997</v>
      </c>
      <c r="H7">
        <v>0</v>
      </c>
      <c r="J7">
        <v>0.24999999999999997</v>
      </c>
      <c r="K7">
        <v>0</v>
      </c>
      <c r="M7">
        <v>0.24999999999999997</v>
      </c>
      <c r="N7">
        <v>0</v>
      </c>
      <c r="P7">
        <v>0.24999999999999997</v>
      </c>
      <c r="Q7">
        <v>0</v>
      </c>
    </row>
    <row r="8" spans="1:17" x14ac:dyDescent="0.25">
      <c r="A8">
        <v>0.29166666666666669</v>
      </c>
      <c r="B8">
        <v>0</v>
      </c>
      <c r="D8">
        <v>0.29166666666666669</v>
      </c>
      <c r="E8">
        <v>0</v>
      </c>
      <c r="G8">
        <v>0.29166666666666669</v>
      </c>
      <c r="H8">
        <v>0</v>
      </c>
      <c r="J8">
        <v>0.29166666666666669</v>
      </c>
      <c r="K8">
        <v>0</v>
      </c>
      <c r="M8">
        <v>0.29166666666666669</v>
      </c>
      <c r="N8">
        <v>0</v>
      </c>
      <c r="P8">
        <v>0.29166666666666669</v>
      </c>
      <c r="Q8">
        <v>0</v>
      </c>
    </row>
    <row r="9" spans="1:17" x14ac:dyDescent="0.25">
      <c r="A9">
        <v>0.33333333333333331</v>
      </c>
      <c r="B9">
        <v>0</v>
      </c>
      <c r="D9">
        <v>0.33333333333333331</v>
      </c>
      <c r="E9">
        <v>0</v>
      </c>
      <c r="G9">
        <v>0.33333333333333331</v>
      </c>
      <c r="H9">
        <v>0</v>
      </c>
      <c r="J9">
        <v>0.33333333333333331</v>
      </c>
      <c r="K9">
        <v>0</v>
      </c>
      <c r="M9">
        <v>0.33333333333333331</v>
      </c>
      <c r="N9">
        <v>0</v>
      </c>
      <c r="P9">
        <v>0.33333333333333331</v>
      </c>
      <c r="Q9">
        <v>0</v>
      </c>
    </row>
    <row r="10" spans="1:17" x14ac:dyDescent="0.25">
      <c r="A10">
        <v>0.375</v>
      </c>
      <c r="B10">
        <v>0</v>
      </c>
      <c r="D10">
        <v>0.375</v>
      </c>
      <c r="E10">
        <v>0</v>
      </c>
      <c r="G10">
        <v>0.375</v>
      </c>
      <c r="H10">
        <v>0</v>
      </c>
      <c r="J10">
        <v>0.375</v>
      </c>
      <c r="K10">
        <v>0</v>
      </c>
      <c r="M10">
        <v>0.375</v>
      </c>
      <c r="N10">
        <v>0</v>
      </c>
      <c r="P10">
        <v>0.375</v>
      </c>
      <c r="Q10">
        <v>0</v>
      </c>
    </row>
    <row r="11" spans="1:17" x14ac:dyDescent="0.25">
      <c r="A11">
        <v>0.41666666666666669</v>
      </c>
      <c r="B11">
        <v>0</v>
      </c>
      <c r="D11">
        <v>0.41666666666666669</v>
      </c>
      <c r="E11">
        <v>0</v>
      </c>
      <c r="G11">
        <v>0.41666666666666669</v>
      </c>
      <c r="H11">
        <v>0</v>
      </c>
      <c r="J11">
        <v>0.41666666666666669</v>
      </c>
      <c r="K11">
        <v>0</v>
      </c>
      <c r="M11">
        <v>0.41666666666666669</v>
      </c>
      <c r="N11">
        <v>0</v>
      </c>
      <c r="P11">
        <v>0.41666666666666669</v>
      </c>
      <c r="Q11">
        <v>0</v>
      </c>
    </row>
    <row r="12" spans="1:17" x14ac:dyDescent="0.25">
      <c r="A12">
        <v>0.45833333333333331</v>
      </c>
      <c r="B12">
        <v>0</v>
      </c>
      <c r="D12">
        <v>0.45833333333333331</v>
      </c>
      <c r="E12">
        <v>0</v>
      </c>
      <c r="G12">
        <v>0.45833333333333331</v>
      </c>
      <c r="H12">
        <v>0</v>
      </c>
      <c r="J12">
        <v>0.45833333333333331</v>
      </c>
      <c r="K12">
        <v>0</v>
      </c>
      <c r="M12">
        <v>0.45833333333333331</v>
      </c>
      <c r="N12">
        <v>0</v>
      </c>
      <c r="P12">
        <v>0.45833333333333331</v>
      </c>
      <c r="Q12">
        <v>0</v>
      </c>
    </row>
    <row r="13" spans="1:17" x14ac:dyDescent="0.25">
      <c r="A13">
        <v>0.5</v>
      </c>
      <c r="B13">
        <v>0</v>
      </c>
      <c r="D13">
        <v>0.5</v>
      </c>
      <c r="E13">
        <v>0</v>
      </c>
      <c r="G13">
        <v>0.5</v>
      </c>
      <c r="H13">
        <v>0</v>
      </c>
      <c r="J13">
        <v>0.5</v>
      </c>
      <c r="K13">
        <v>0</v>
      </c>
      <c r="M13">
        <v>0.5</v>
      </c>
      <c r="N13">
        <v>0</v>
      </c>
      <c r="P13">
        <v>0.5</v>
      </c>
      <c r="Q13">
        <v>0</v>
      </c>
    </row>
    <row r="14" spans="1:17" x14ac:dyDescent="0.25">
      <c r="A14">
        <v>0.54166666666666663</v>
      </c>
      <c r="B14">
        <v>0</v>
      </c>
      <c r="D14">
        <v>0.54166666666666663</v>
      </c>
      <c r="E14">
        <v>0</v>
      </c>
      <c r="G14">
        <v>0.54166666666666663</v>
      </c>
      <c r="H14">
        <v>0</v>
      </c>
      <c r="J14">
        <v>0.54166666666666663</v>
      </c>
      <c r="K14">
        <v>0</v>
      </c>
      <c r="M14">
        <v>0.54166666666666663</v>
      </c>
      <c r="N14">
        <v>0</v>
      </c>
      <c r="P14">
        <v>0.54166666666666663</v>
      </c>
      <c r="Q14">
        <v>0</v>
      </c>
    </row>
    <row r="15" spans="1:17" x14ac:dyDescent="0.25">
      <c r="A15">
        <v>0.58333333333333326</v>
      </c>
      <c r="B15">
        <v>0</v>
      </c>
      <c r="D15">
        <v>0.58333333333333326</v>
      </c>
      <c r="E15">
        <v>0</v>
      </c>
      <c r="G15">
        <v>0.58333333333333326</v>
      </c>
      <c r="H15">
        <v>0</v>
      </c>
      <c r="J15">
        <v>0.58333333333333326</v>
      </c>
      <c r="K15">
        <v>0</v>
      </c>
      <c r="M15">
        <v>0.58333333333333326</v>
      </c>
      <c r="N15">
        <v>0</v>
      </c>
      <c r="P15">
        <v>0.58333333333333326</v>
      </c>
      <c r="Q15">
        <v>0</v>
      </c>
    </row>
    <row r="16" spans="1:17" x14ac:dyDescent="0.25">
      <c r="A16">
        <v>0.62499999999999989</v>
      </c>
      <c r="B16">
        <v>0</v>
      </c>
      <c r="D16">
        <v>0.62499999999999989</v>
      </c>
      <c r="E16">
        <v>0</v>
      </c>
      <c r="G16">
        <v>0.62499999999999989</v>
      </c>
      <c r="H16">
        <v>0</v>
      </c>
      <c r="J16">
        <v>0.62499999999999989</v>
      </c>
      <c r="K16">
        <v>0</v>
      </c>
      <c r="M16">
        <v>0.62499999999999989</v>
      </c>
      <c r="N16">
        <v>0</v>
      </c>
      <c r="P16">
        <v>0.62499999999999989</v>
      </c>
      <c r="Q16">
        <v>0</v>
      </c>
    </row>
    <row r="17" spans="1:17" x14ac:dyDescent="0.25">
      <c r="A17">
        <v>0.66666666666666663</v>
      </c>
      <c r="B17">
        <v>0</v>
      </c>
      <c r="D17">
        <v>0.66666666666666663</v>
      </c>
      <c r="E17">
        <v>0</v>
      </c>
      <c r="G17">
        <v>0.66666666666666663</v>
      </c>
      <c r="H17">
        <v>0</v>
      </c>
      <c r="J17">
        <v>0.66666666666666663</v>
      </c>
      <c r="K17">
        <v>0</v>
      </c>
      <c r="M17">
        <v>0.66666666666666663</v>
      </c>
      <c r="N17">
        <v>0</v>
      </c>
      <c r="P17">
        <v>0.66666666666666663</v>
      </c>
      <c r="Q17">
        <v>0</v>
      </c>
    </row>
    <row r="18" spans="1:17" x14ac:dyDescent="0.25">
      <c r="A18">
        <v>0.70833333333333326</v>
      </c>
      <c r="B18">
        <v>0</v>
      </c>
      <c r="D18">
        <v>0.70833333333333326</v>
      </c>
      <c r="E18">
        <v>0</v>
      </c>
      <c r="G18">
        <v>0.70833333333333326</v>
      </c>
      <c r="H18">
        <v>0</v>
      </c>
      <c r="J18">
        <v>0.70833333333333326</v>
      </c>
      <c r="K18">
        <v>0</v>
      </c>
      <c r="M18">
        <v>0.70833333333333326</v>
      </c>
      <c r="N18">
        <v>0</v>
      </c>
      <c r="P18">
        <v>0.70833333333333326</v>
      </c>
      <c r="Q18">
        <v>0</v>
      </c>
    </row>
    <row r="19" spans="1:17" x14ac:dyDescent="0.25">
      <c r="A19">
        <v>0.74999999999999989</v>
      </c>
      <c r="B19">
        <v>0</v>
      </c>
      <c r="D19">
        <v>0.74999999999999989</v>
      </c>
      <c r="E19">
        <v>0</v>
      </c>
      <c r="G19">
        <v>0.74999999999999989</v>
      </c>
      <c r="H19">
        <v>0</v>
      </c>
      <c r="J19">
        <v>0.74999999999999989</v>
      </c>
      <c r="K19">
        <v>0</v>
      </c>
      <c r="M19">
        <v>0.74999999999999989</v>
      </c>
      <c r="N19">
        <v>0</v>
      </c>
      <c r="P19">
        <v>0.74999999999999989</v>
      </c>
      <c r="Q19">
        <v>0</v>
      </c>
    </row>
    <row r="20" spans="1:17" x14ac:dyDescent="0.25">
      <c r="A20">
        <v>0.79166666666666663</v>
      </c>
      <c r="B20">
        <v>0</v>
      </c>
      <c r="D20">
        <v>0.79166666666666663</v>
      </c>
      <c r="E20">
        <v>0</v>
      </c>
      <c r="G20">
        <v>0.79166666666666663</v>
      </c>
      <c r="H20">
        <v>0</v>
      </c>
      <c r="J20">
        <v>0.79166666666666663</v>
      </c>
      <c r="K20">
        <v>0</v>
      </c>
      <c r="M20">
        <v>0.79166666666666663</v>
      </c>
      <c r="N20">
        <v>0</v>
      </c>
      <c r="P20">
        <v>0.79166666666666663</v>
      </c>
      <c r="Q20">
        <v>0</v>
      </c>
    </row>
    <row r="21" spans="1:17" x14ac:dyDescent="0.25">
      <c r="A21">
        <v>0.83333333333333326</v>
      </c>
      <c r="B21">
        <v>0</v>
      </c>
      <c r="D21">
        <v>0.83333333333333326</v>
      </c>
      <c r="E21">
        <v>0</v>
      </c>
      <c r="G21">
        <v>0.83333333333333326</v>
      </c>
      <c r="H21">
        <v>0</v>
      </c>
      <c r="J21">
        <v>0.83333333333333326</v>
      </c>
      <c r="K21">
        <v>0</v>
      </c>
      <c r="M21">
        <v>0.83333333333333326</v>
      </c>
      <c r="N21">
        <v>0</v>
      </c>
      <c r="P21">
        <v>0.83333333333333326</v>
      </c>
      <c r="Q21">
        <v>0</v>
      </c>
    </row>
    <row r="22" spans="1:17" x14ac:dyDescent="0.25">
      <c r="A22">
        <v>0.87499999999999989</v>
      </c>
      <c r="B22">
        <v>0</v>
      </c>
      <c r="D22">
        <v>0.87499999999999989</v>
      </c>
      <c r="E22">
        <v>0</v>
      </c>
      <c r="G22">
        <v>0.87499999999999989</v>
      </c>
      <c r="H22">
        <v>0</v>
      </c>
      <c r="J22">
        <v>0.87499999999999989</v>
      </c>
      <c r="K22">
        <v>0</v>
      </c>
      <c r="M22">
        <v>0.87499999999999989</v>
      </c>
      <c r="N22">
        <v>0</v>
      </c>
      <c r="P22">
        <v>0.87499999999999989</v>
      </c>
      <c r="Q22">
        <v>0</v>
      </c>
    </row>
    <row r="23" spans="1:17" x14ac:dyDescent="0.25">
      <c r="A23">
        <v>0.91666666666666663</v>
      </c>
      <c r="B23">
        <v>0</v>
      </c>
      <c r="D23">
        <v>0.91666666666666663</v>
      </c>
      <c r="E23">
        <v>0</v>
      </c>
      <c r="G23">
        <v>0.91666666666666663</v>
      </c>
      <c r="H23">
        <v>0</v>
      </c>
      <c r="J23">
        <v>0.91666666666666663</v>
      </c>
      <c r="K23">
        <v>0</v>
      </c>
      <c r="M23">
        <v>0.91666666666666663</v>
      </c>
      <c r="N23">
        <v>0</v>
      </c>
      <c r="P23">
        <v>0.91666666666666663</v>
      </c>
      <c r="Q23">
        <v>0</v>
      </c>
    </row>
    <row r="24" spans="1:17" x14ac:dyDescent="0.25">
      <c r="A24">
        <v>0.95833333333333326</v>
      </c>
      <c r="B24">
        <v>0</v>
      </c>
      <c r="D24">
        <v>0.95833333333333326</v>
      </c>
      <c r="E24">
        <v>0</v>
      </c>
      <c r="G24">
        <v>0.95833333333333326</v>
      </c>
      <c r="H24">
        <v>0</v>
      </c>
      <c r="J24">
        <v>0.95833333333333326</v>
      </c>
      <c r="K24">
        <v>0</v>
      </c>
      <c r="M24">
        <v>0.95833333333333326</v>
      </c>
      <c r="N24">
        <v>0</v>
      </c>
      <c r="P24">
        <v>0.95833333333333326</v>
      </c>
      <c r="Q24">
        <v>0</v>
      </c>
    </row>
    <row r="25" spans="1:17" x14ac:dyDescent="0.25">
      <c r="A25">
        <v>0.99999999999999989</v>
      </c>
      <c r="B25">
        <v>0</v>
      </c>
      <c r="D25">
        <v>0.99999999999999989</v>
      </c>
      <c r="E25">
        <v>0</v>
      </c>
      <c r="G25">
        <v>0.99999999999999989</v>
      </c>
      <c r="H25">
        <v>0</v>
      </c>
      <c r="J25">
        <v>0.99999999999999989</v>
      </c>
      <c r="K25">
        <v>0</v>
      </c>
      <c r="M25">
        <v>0.99999999999999989</v>
      </c>
      <c r="N25">
        <v>0</v>
      </c>
      <c r="P25">
        <v>0.99999999999999989</v>
      </c>
      <c r="Q25">
        <v>0</v>
      </c>
    </row>
    <row r="26" spans="1:17" x14ac:dyDescent="0.25">
      <c r="A26">
        <v>1.0416666666666667</v>
      </c>
      <c r="B26">
        <v>0</v>
      </c>
      <c r="D26">
        <v>1.0416666666666667</v>
      </c>
      <c r="E26">
        <v>0</v>
      </c>
      <c r="G26">
        <v>1.0416666666666667</v>
      </c>
      <c r="H26">
        <v>0</v>
      </c>
      <c r="J26">
        <v>1.0416666666666667</v>
      </c>
      <c r="K26">
        <v>0</v>
      </c>
      <c r="M26">
        <v>1.0416666666666667</v>
      </c>
      <c r="N26">
        <v>0</v>
      </c>
      <c r="P26">
        <v>1.0416666666666667</v>
      </c>
      <c r="Q26">
        <v>0</v>
      </c>
    </row>
    <row r="27" spans="1:17" x14ac:dyDescent="0.25">
      <c r="A27">
        <v>1.0833333333333333</v>
      </c>
      <c r="B27">
        <v>0</v>
      </c>
      <c r="D27">
        <v>1.0833333333333333</v>
      </c>
      <c r="E27">
        <v>0</v>
      </c>
      <c r="G27">
        <v>1.0833333333333333</v>
      </c>
      <c r="H27">
        <v>0</v>
      </c>
      <c r="J27">
        <v>1.0833333333333333</v>
      </c>
      <c r="K27">
        <v>0</v>
      </c>
      <c r="M27">
        <v>1.0833333333333333</v>
      </c>
      <c r="N27">
        <v>0</v>
      </c>
      <c r="P27">
        <v>1.0833333333333333</v>
      </c>
      <c r="Q27">
        <v>0</v>
      </c>
    </row>
    <row r="28" spans="1:17" x14ac:dyDescent="0.25">
      <c r="A28">
        <v>1.125</v>
      </c>
      <c r="B28">
        <v>0</v>
      </c>
      <c r="D28">
        <v>1.125</v>
      </c>
      <c r="E28">
        <v>0</v>
      </c>
      <c r="G28">
        <v>1.125</v>
      </c>
      <c r="H28">
        <v>0</v>
      </c>
      <c r="J28">
        <v>1.125</v>
      </c>
      <c r="K28">
        <v>0</v>
      </c>
      <c r="M28">
        <v>1.125</v>
      </c>
      <c r="N28">
        <v>0</v>
      </c>
      <c r="P28">
        <v>1.125</v>
      </c>
      <c r="Q28">
        <v>0</v>
      </c>
    </row>
    <row r="29" spans="1:17" x14ac:dyDescent="0.25">
      <c r="A29">
        <v>1.1666666666666667</v>
      </c>
      <c r="B29">
        <v>0</v>
      </c>
      <c r="D29">
        <v>1.1666666666666667</v>
      </c>
      <c r="E29">
        <v>0</v>
      </c>
      <c r="G29">
        <v>1.1666666666666667</v>
      </c>
      <c r="H29">
        <v>0</v>
      </c>
      <c r="J29">
        <v>1.1666666666666667</v>
      </c>
      <c r="K29">
        <v>0</v>
      </c>
      <c r="M29">
        <v>1.1666666666666667</v>
      </c>
      <c r="N29">
        <v>0</v>
      </c>
      <c r="P29">
        <v>1.1666666666666667</v>
      </c>
      <c r="Q29">
        <v>0</v>
      </c>
    </row>
    <row r="30" spans="1:17" x14ac:dyDescent="0.25">
      <c r="A30">
        <v>1.2083333333333333</v>
      </c>
      <c r="B30">
        <v>0</v>
      </c>
      <c r="D30">
        <v>1.2083333333333333</v>
      </c>
      <c r="E30">
        <v>0</v>
      </c>
      <c r="G30">
        <v>1.2083333333333333</v>
      </c>
      <c r="H30">
        <v>0</v>
      </c>
      <c r="J30">
        <v>1.2083333333333333</v>
      </c>
      <c r="K30">
        <v>0</v>
      </c>
      <c r="M30">
        <v>1.2083333333333333</v>
      </c>
      <c r="N30">
        <v>0</v>
      </c>
      <c r="P30">
        <v>1.2083333333333333</v>
      </c>
      <c r="Q30">
        <v>0</v>
      </c>
    </row>
    <row r="31" spans="1:17" x14ac:dyDescent="0.25">
      <c r="A31">
        <v>1.25</v>
      </c>
      <c r="B31">
        <v>0</v>
      </c>
      <c r="D31">
        <v>1.25</v>
      </c>
      <c r="E31">
        <v>0</v>
      </c>
      <c r="G31">
        <v>1.25</v>
      </c>
      <c r="H31">
        <v>0</v>
      </c>
      <c r="J31">
        <v>1.25</v>
      </c>
      <c r="K31">
        <v>0</v>
      </c>
      <c r="M31">
        <v>1.25</v>
      </c>
      <c r="N31">
        <v>0</v>
      </c>
      <c r="P31">
        <v>1.25</v>
      </c>
      <c r="Q31">
        <v>0</v>
      </c>
    </row>
    <row r="32" spans="1:17" x14ac:dyDescent="0.25">
      <c r="A32">
        <v>1.2916666666666667</v>
      </c>
      <c r="B32">
        <v>0</v>
      </c>
      <c r="D32">
        <v>1.2916666666666667</v>
      </c>
      <c r="E32">
        <v>0</v>
      </c>
      <c r="G32">
        <v>1.2916666666666667</v>
      </c>
      <c r="H32">
        <v>0</v>
      </c>
      <c r="J32">
        <v>1.2916666666666667</v>
      </c>
      <c r="K32">
        <v>0</v>
      </c>
      <c r="M32">
        <v>1.2916666666666667</v>
      </c>
      <c r="N32">
        <v>0</v>
      </c>
      <c r="P32">
        <v>1.2916666666666667</v>
      </c>
      <c r="Q32">
        <v>0</v>
      </c>
    </row>
    <row r="33" spans="1:17" x14ac:dyDescent="0.25">
      <c r="A33">
        <v>1.3333333333333333</v>
      </c>
      <c r="B33">
        <v>0</v>
      </c>
      <c r="D33">
        <v>1.3333333333333333</v>
      </c>
      <c r="E33">
        <v>0</v>
      </c>
      <c r="G33">
        <v>1.3333333333333333</v>
      </c>
      <c r="H33">
        <v>0</v>
      </c>
      <c r="J33">
        <v>1.3333333333333333</v>
      </c>
      <c r="K33">
        <v>0</v>
      </c>
      <c r="M33">
        <v>1.3333333333333333</v>
      </c>
      <c r="N33">
        <v>0</v>
      </c>
      <c r="P33">
        <v>1.3333333333333333</v>
      </c>
      <c r="Q33">
        <v>0</v>
      </c>
    </row>
    <row r="34" spans="1:17" x14ac:dyDescent="0.25">
      <c r="A34">
        <v>1.375</v>
      </c>
      <c r="B34">
        <v>0</v>
      </c>
      <c r="D34">
        <v>1.375</v>
      </c>
      <c r="E34">
        <v>0</v>
      </c>
      <c r="G34">
        <v>1.375</v>
      </c>
      <c r="H34">
        <v>0</v>
      </c>
      <c r="J34">
        <v>1.375</v>
      </c>
      <c r="K34">
        <v>0</v>
      </c>
      <c r="M34">
        <v>1.375</v>
      </c>
      <c r="N34">
        <v>0</v>
      </c>
      <c r="P34">
        <v>1.375</v>
      </c>
      <c r="Q34">
        <v>0</v>
      </c>
    </row>
    <row r="35" spans="1:17" x14ac:dyDescent="0.25">
      <c r="A35">
        <v>1.4166666666666667</v>
      </c>
      <c r="B35">
        <v>0</v>
      </c>
      <c r="D35">
        <v>1.4166666666666667</v>
      </c>
      <c r="E35">
        <v>0</v>
      </c>
      <c r="G35">
        <v>1.4166666666666667</v>
      </c>
      <c r="H35">
        <v>0</v>
      </c>
      <c r="J35">
        <v>1.4166666666666667</v>
      </c>
      <c r="K35">
        <v>0</v>
      </c>
      <c r="M35">
        <v>1.4166666666666667</v>
      </c>
      <c r="N35">
        <v>0</v>
      </c>
      <c r="P35">
        <v>1.4166666666666667</v>
      </c>
      <c r="Q35">
        <v>0</v>
      </c>
    </row>
    <row r="36" spans="1:17" x14ac:dyDescent="0.25">
      <c r="A36">
        <v>1.4583333333333333</v>
      </c>
      <c r="B36">
        <v>0</v>
      </c>
      <c r="D36">
        <v>1.4583333333333333</v>
      </c>
      <c r="E36">
        <v>0</v>
      </c>
      <c r="G36">
        <v>1.4583333333333333</v>
      </c>
      <c r="H36">
        <v>0</v>
      </c>
      <c r="J36">
        <v>1.4583333333333333</v>
      </c>
      <c r="K36">
        <v>0</v>
      </c>
      <c r="M36">
        <v>1.4583333333333333</v>
      </c>
      <c r="N36">
        <v>0</v>
      </c>
      <c r="P36">
        <v>1.4583333333333333</v>
      </c>
      <c r="Q36">
        <v>0</v>
      </c>
    </row>
    <row r="37" spans="1:17" x14ac:dyDescent="0.25">
      <c r="A37">
        <v>1.5</v>
      </c>
      <c r="B37">
        <v>0</v>
      </c>
      <c r="D37">
        <v>1.5</v>
      </c>
      <c r="E37">
        <v>0</v>
      </c>
      <c r="G37">
        <v>1.5</v>
      </c>
      <c r="H37">
        <v>0</v>
      </c>
      <c r="J37">
        <v>1.5</v>
      </c>
      <c r="K37">
        <v>0</v>
      </c>
      <c r="M37">
        <v>1.5</v>
      </c>
      <c r="N37">
        <v>0</v>
      </c>
      <c r="P37">
        <v>1.5</v>
      </c>
      <c r="Q37">
        <v>0</v>
      </c>
    </row>
    <row r="38" spans="1:17" x14ac:dyDescent="0.25">
      <c r="A38">
        <v>1.5416666666666667</v>
      </c>
      <c r="B38">
        <v>0</v>
      </c>
      <c r="D38">
        <v>1.5416666666666667</v>
      </c>
      <c r="E38">
        <v>0</v>
      </c>
      <c r="G38">
        <v>1.5416666666666667</v>
      </c>
      <c r="H38">
        <v>0</v>
      </c>
      <c r="J38">
        <v>1.5416666666666667</v>
      </c>
      <c r="K38">
        <v>0</v>
      </c>
      <c r="M38">
        <v>1.5416666666666667</v>
      </c>
      <c r="N38">
        <v>0</v>
      </c>
      <c r="P38">
        <v>1.5416666666666667</v>
      </c>
      <c r="Q38">
        <v>0</v>
      </c>
    </row>
    <row r="39" spans="1:17" x14ac:dyDescent="0.25">
      <c r="A39">
        <v>1.5833333333333333</v>
      </c>
      <c r="B39">
        <v>0</v>
      </c>
      <c r="D39">
        <v>1.5833333333333333</v>
      </c>
      <c r="E39">
        <v>0</v>
      </c>
      <c r="G39">
        <v>1.5833333333333333</v>
      </c>
      <c r="H39">
        <v>0</v>
      </c>
      <c r="J39">
        <v>1.5833333333333333</v>
      </c>
      <c r="K39">
        <v>0</v>
      </c>
      <c r="M39">
        <v>1.5833333333333333</v>
      </c>
      <c r="N39">
        <v>0</v>
      </c>
      <c r="P39">
        <v>1.5833333333333333</v>
      </c>
      <c r="Q39">
        <v>0</v>
      </c>
    </row>
    <row r="40" spans="1:17" x14ac:dyDescent="0.25">
      <c r="A40">
        <v>1.625</v>
      </c>
      <c r="B40">
        <v>0</v>
      </c>
      <c r="D40">
        <v>1.625</v>
      </c>
      <c r="E40">
        <v>0</v>
      </c>
      <c r="G40">
        <v>1.625</v>
      </c>
      <c r="H40">
        <v>0</v>
      </c>
      <c r="J40">
        <v>1.625</v>
      </c>
      <c r="K40">
        <v>0</v>
      </c>
      <c r="M40">
        <v>1.625</v>
      </c>
      <c r="N40">
        <v>0</v>
      </c>
      <c r="P40">
        <v>1.625</v>
      </c>
      <c r="Q40">
        <v>0</v>
      </c>
    </row>
    <row r="41" spans="1:17" x14ac:dyDescent="0.25">
      <c r="A41">
        <v>1.6666666666666667</v>
      </c>
      <c r="B41">
        <v>0</v>
      </c>
      <c r="D41">
        <v>1.6666666666666667</v>
      </c>
      <c r="E41">
        <v>0</v>
      </c>
      <c r="G41">
        <v>1.6666666666666667</v>
      </c>
      <c r="H41">
        <v>0</v>
      </c>
      <c r="J41">
        <v>1.6666666666666667</v>
      </c>
      <c r="K41">
        <v>0</v>
      </c>
      <c r="M41">
        <v>1.6666666666666667</v>
      </c>
      <c r="N41">
        <v>0</v>
      </c>
      <c r="P41">
        <v>1.6666666666666667</v>
      </c>
      <c r="Q41">
        <v>0</v>
      </c>
    </row>
    <row r="42" spans="1:17" x14ac:dyDescent="0.25">
      <c r="A42">
        <v>1.7083333333333333</v>
      </c>
      <c r="B42">
        <v>0</v>
      </c>
      <c r="D42">
        <v>1.7083333333333333</v>
      </c>
      <c r="E42">
        <v>0</v>
      </c>
      <c r="G42">
        <v>1.7083333333333333</v>
      </c>
      <c r="H42">
        <v>0</v>
      </c>
      <c r="J42">
        <v>1.7083333333333333</v>
      </c>
      <c r="K42">
        <v>0</v>
      </c>
      <c r="M42">
        <v>1.7083333333333333</v>
      </c>
      <c r="N42">
        <v>0</v>
      </c>
      <c r="P42">
        <v>1.7083333333333333</v>
      </c>
      <c r="Q42">
        <v>0</v>
      </c>
    </row>
    <row r="43" spans="1:17" x14ac:dyDescent="0.25">
      <c r="A43">
        <v>1.75</v>
      </c>
      <c r="B43">
        <v>0</v>
      </c>
      <c r="D43">
        <v>1.75</v>
      </c>
      <c r="E43">
        <v>0</v>
      </c>
      <c r="G43">
        <v>1.75</v>
      </c>
      <c r="H43">
        <v>0</v>
      </c>
      <c r="J43">
        <v>1.75</v>
      </c>
      <c r="K43">
        <v>0</v>
      </c>
      <c r="M43">
        <v>1.75</v>
      </c>
      <c r="N43">
        <v>0</v>
      </c>
      <c r="P43">
        <v>1.75</v>
      </c>
      <c r="Q43">
        <v>0</v>
      </c>
    </row>
    <row r="44" spans="1:17" x14ac:dyDescent="0.25">
      <c r="A44">
        <v>1.7916666666666667</v>
      </c>
      <c r="B44">
        <v>0</v>
      </c>
      <c r="D44">
        <v>1.7916666666666667</v>
      </c>
      <c r="E44">
        <v>0</v>
      </c>
      <c r="G44">
        <v>1.7916666666666667</v>
      </c>
      <c r="H44">
        <v>0</v>
      </c>
      <c r="J44">
        <v>1.7916666666666667</v>
      </c>
      <c r="K44">
        <v>0</v>
      </c>
      <c r="M44">
        <v>1.7916666666666667</v>
      </c>
      <c r="N44">
        <v>0</v>
      </c>
      <c r="P44">
        <v>1.7916666666666667</v>
      </c>
      <c r="Q44">
        <v>0</v>
      </c>
    </row>
    <row r="45" spans="1:17" x14ac:dyDescent="0.25">
      <c r="A45">
        <v>1.8333333333333333</v>
      </c>
      <c r="B45">
        <v>0</v>
      </c>
      <c r="D45">
        <v>1.8333333333333333</v>
      </c>
      <c r="E45">
        <v>0</v>
      </c>
      <c r="G45">
        <v>1.8333333333333333</v>
      </c>
      <c r="H45">
        <v>0</v>
      </c>
      <c r="J45">
        <v>1.8333333333333333</v>
      </c>
      <c r="K45">
        <v>0</v>
      </c>
      <c r="M45">
        <v>1.8333333333333333</v>
      </c>
      <c r="N45">
        <v>0</v>
      </c>
      <c r="P45">
        <v>1.8333333333333333</v>
      </c>
      <c r="Q45">
        <v>0</v>
      </c>
    </row>
    <row r="46" spans="1:17" x14ac:dyDescent="0.25">
      <c r="A46">
        <v>1.875</v>
      </c>
      <c r="B46">
        <v>0</v>
      </c>
      <c r="D46">
        <v>1.875</v>
      </c>
      <c r="E46">
        <v>0</v>
      </c>
      <c r="G46">
        <v>1.875</v>
      </c>
      <c r="H46">
        <v>0</v>
      </c>
      <c r="J46">
        <v>1.875</v>
      </c>
      <c r="K46">
        <v>0</v>
      </c>
      <c r="M46">
        <v>1.875</v>
      </c>
      <c r="N46">
        <v>0</v>
      </c>
      <c r="P46">
        <v>1.875</v>
      </c>
      <c r="Q46">
        <v>0</v>
      </c>
    </row>
    <row r="47" spans="1:17" x14ac:dyDescent="0.25">
      <c r="A47">
        <v>1.9166666666666667</v>
      </c>
      <c r="B47">
        <v>0</v>
      </c>
      <c r="D47">
        <v>1.9166666666666667</v>
      </c>
      <c r="E47">
        <v>0</v>
      </c>
      <c r="G47">
        <v>1.9166666666666667</v>
      </c>
      <c r="H47">
        <v>0</v>
      </c>
      <c r="J47">
        <v>1.9166666666666667</v>
      </c>
      <c r="K47">
        <v>0</v>
      </c>
      <c r="M47">
        <v>1.9166666666666667</v>
      </c>
      <c r="N47">
        <v>0</v>
      </c>
      <c r="P47">
        <v>1.9166666666666667</v>
      </c>
      <c r="Q47">
        <v>0</v>
      </c>
    </row>
    <row r="48" spans="1:17" x14ac:dyDescent="0.25">
      <c r="A48">
        <v>1.9583333333333333</v>
      </c>
      <c r="B48">
        <v>0</v>
      </c>
      <c r="D48">
        <v>1.9583333333333333</v>
      </c>
      <c r="E48">
        <v>0</v>
      </c>
      <c r="G48">
        <v>1.9583333333333333</v>
      </c>
      <c r="H48">
        <v>0</v>
      </c>
      <c r="J48">
        <v>1.9583333333333333</v>
      </c>
      <c r="K48">
        <v>0</v>
      </c>
      <c r="M48">
        <v>1.9583333333333333</v>
      </c>
      <c r="N48">
        <v>0</v>
      </c>
      <c r="P48">
        <v>1.9583333333333333</v>
      </c>
      <c r="Q48">
        <v>0</v>
      </c>
    </row>
    <row r="49" spans="1:17" x14ac:dyDescent="0.25">
      <c r="A49">
        <v>2</v>
      </c>
      <c r="B49">
        <v>0</v>
      </c>
      <c r="D49">
        <v>2</v>
      </c>
      <c r="E49">
        <v>0</v>
      </c>
      <c r="G49">
        <v>2</v>
      </c>
      <c r="H49">
        <v>0</v>
      </c>
      <c r="J49">
        <v>2</v>
      </c>
      <c r="K49">
        <v>0</v>
      </c>
      <c r="M49">
        <v>2</v>
      </c>
      <c r="N49">
        <v>0</v>
      </c>
      <c r="P49">
        <v>2</v>
      </c>
      <c r="Q49">
        <v>0</v>
      </c>
    </row>
    <row r="50" spans="1:17" x14ac:dyDescent="0.25">
      <c r="A50">
        <v>2.0416666666666665</v>
      </c>
      <c r="B50">
        <v>0</v>
      </c>
      <c r="D50">
        <v>2.0416666666666665</v>
      </c>
      <c r="E50">
        <v>0</v>
      </c>
      <c r="G50">
        <v>2.0416666666666665</v>
      </c>
      <c r="H50">
        <v>0</v>
      </c>
      <c r="J50">
        <v>2.0416666666666665</v>
      </c>
      <c r="K50">
        <v>0</v>
      </c>
      <c r="M50">
        <v>2.0416666666666665</v>
      </c>
      <c r="N50">
        <v>0</v>
      </c>
      <c r="P50">
        <v>2.0416666666666665</v>
      </c>
      <c r="Q50">
        <v>0</v>
      </c>
    </row>
    <row r="51" spans="1:17" x14ac:dyDescent="0.25">
      <c r="A51">
        <v>2.083333333333333</v>
      </c>
      <c r="B51">
        <v>0</v>
      </c>
      <c r="D51">
        <v>2.083333333333333</v>
      </c>
      <c r="E51">
        <v>0</v>
      </c>
      <c r="G51">
        <v>2.083333333333333</v>
      </c>
      <c r="H51">
        <v>0</v>
      </c>
      <c r="J51">
        <v>2.083333333333333</v>
      </c>
      <c r="K51">
        <v>0</v>
      </c>
      <c r="M51">
        <v>2.083333333333333</v>
      </c>
      <c r="N51">
        <v>0</v>
      </c>
      <c r="P51">
        <v>2.083333333333333</v>
      </c>
      <c r="Q51">
        <v>0</v>
      </c>
    </row>
    <row r="52" spans="1:17" x14ac:dyDescent="0.25">
      <c r="A52">
        <v>2.1249999999999996</v>
      </c>
      <c r="B52">
        <v>0</v>
      </c>
      <c r="D52">
        <v>2.1249999999999996</v>
      </c>
      <c r="E52">
        <v>0</v>
      </c>
      <c r="G52">
        <v>2.1249999999999996</v>
      </c>
      <c r="H52">
        <v>0</v>
      </c>
      <c r="J52">
        <v>2.1249999999999996</v>
      </c>
      <c r="K52">
        <v>0</v>
      </c>
      <c r="M52">
        <v>2.1249999999999996</v>
      </c>
      <c r="N52">
        <v>0</v>
      </c>
      <c r="P52">
        <v>2.1249999999999996</v>
      </c>
      <c r="Q52">
        <v>0</v>
      </c>
    </row>
    <row r="53" spans="1:17" x14ac:dyDescent="0.25">
      <c r="A53">
        <v>2.1666666666666665</v>
      </c>
      <c r="B53">
        <v>0</v>
      </c>
      <c r="D53">
        <v>2.1666666666666665</v>
      </c>
      <c r="E53">
        <v>0</v>
      </c>
      <c r="G53">
        <v>2.1666666666666665</v>
      </c>
      <c r="H53">
        <v>0</v>
      </c>
      <c r="J53">
        <v>2.1666666666666665</v>
      </c>
      <c r="K53">
        <v>0</v>
      </c>
      <c r="M53">
        <v>2.1666666666666665</v>
      </c>
      <c r="N53">
        <v>0</v>
      </c>
      <c r="P53">
        <v>2.1666666666666665</v>
      </c>
      <c r="Q53">
        <v>0</v>
      </c>
    </row>
    <row r="54" spans="1:17" x14ac:dyDescent="0.25">
      <c r="A54">
        <v>2.208333333333333</v>
      </c>
      <c r="B54">
        <v>0</v>
      </c>
      <c r="D54">
        <v>2.208333333333333</v>
      </c>
      <c r="E54">
        <v>0</v>
      </c>
      <c r="G54">
        <v>2.208333333333333</v>
      </c>
      <c r="H54">
        <v>0</v>
      </c>
      <c r="J54">
        <v>2.208333333333333</v>
      </c>
      <c r="K54">
        <v>0</v>
      </c>
      <c r="M54">
        <v>2.208333333333333</v>
      </c>
      <c r="N54">
        <v>0</v>
      </c>
      <c r="P54">
        <v>2.208333333333333</v>
      </c>
      <c r="Q54">
        <v>0</v>
      </c>
    </row>
    <row r="55" spans="1:17" x14ac:dyDescent="0.25">
      <c r="A55">
        <v>2.2499999999999996</v>
      </c>
      <c r="B55">
        <v>0</v>
      </c>
      <c r="D55">
        <v>2.2499999999999996</v>
      </c>
      <c r="E55">
        <v>0</v>
      </c>
      <c r="G55">
        <v>2.2499999999999996</v>
      </c>
      <c r="H55">
        <v>0</v>
      </c>
      <c r="J55">
        <v>2.2499999999999996</v>
      </c>
      <c r="K55">
        <v>0</v>
      </c>
      <c r="M55">
        <v>2.2499999999999996</v>
      </c>
      <c r="N55">
        <v>0</v>
      </c>
      <c r="P55">
        <v>2.2499999999999996</v>
      </c>
      <c r="Q55">
        <v>0</v>
      </c>
    </row>
    <row r="56" spans="1:17" x14ac:dyDescent="0.25">
      <c r="A56">
        <v>2.2916666666666665</v>
      </c>
      <c r="B56">
        <v>0</v>
      </c>
      <c r="D56">
        <v>2.2916666666666665</v>
      </c>
      <c r="E56">
        <v>0</v>
      </c>
      <c r="G56">
        <v>2.2916666666666665</v>
      </c>
      <c r="H56">
        <v>0</v>
      </c>
      <c r="J56">
        <v>2.2916666666666665</v>
      </c>
      <c r="K56">
        <v>0</v>
      </c>
      <c r="M56">
        <v>2.2916666666666665</v>
      </c>
      <c r="N56">
        <v>0</v>
      </c>
      <c r="P56">
        <v>2.2916666666666665</v>
      </c>
      <c r="Q56">
        <v>0</v>
      </c>
    </row>
    <row r="57" spans="1:17" x14ac:dyDescent="0.25">
      <c r="A57">
        <v>2.333333333333333</v>
      </c>
      <c r="B57">
        <v>0</v>
      </c>
      <c r="D57">
        <v>2.333333333333333</v>
      </c>
      <c r="E57">
        <v>0</v>
      </c>
      <c r="G57">
        <v>2.333333333333333</v>
      </c>
      <c r="H57">
        <v>0</v>
      </c>
      <c r="J57">
        <v>2.333333333333333</v>
      </c>
      <c r="K57">
        <v>0</v>
      </c>
      <c r="M57">
        <v>2.333333333333333</v>
      </c>
      <c r="N57">
        <v>0</v>
      </c>
      <c r="P57">
        <v>2.333333333333333</v>
      </c>
      <c r="Q57">
        <v>0</v>
      </c>
    </row>
    <row r="58" spans="1:17" x14ac:dyDescent="0.25">
      <c r="A58">
        <v>2.3749999999999996</v>
      </c>
      <c r="B58">
        <v>0</v>
      </c>
      <c r="D58">
        <v>2.3749999999999996</v>
      </c>
      <c r="E58">
        <v>0</v>
      </c>
      <c r="G58">
        <v>2.3749999999999996</v>
      </c>
      <c r="H58">
        <v>0</v>
      </c>
      <c r="J58">
        <v>2.3749999999999996</v>
      </c>
      <c r="K58">
        <v>0</v>
      </c>
      <c r="M58">
        <v>2.3749999999999996</v>
      </c>
      <c r="N58">
        <v>0</v>
      </c>
      <c r="P58">
        <v>2.3749999999999996</v>
      </c>
      <c r="Q58">
        <v>0</v>
      </c>
    </row>
    <row r="59" spans="1:17" x14ac:dyDescent="0.25">
      <c r="A59">
        <v>2.4166666666666665</v>
      </c>
      <c r="B59">
        <v>0</v>
      </c>
      <c r="D59">
        <v>2.4166666666666665</v>
      </c>
      <c r="E59">
        <v>0</v>
      </c>
      <c r="G59">
        <v>2.4166666666666665</v>
      </c>
      <c r="H59">
        <v>0</v>
      </c>
      <c r="J59">
        <v>2.4166666666666665</v>
      </c>
      <c r="K59">
        <v>0</v>
      </c>
      <c r="M59">
        <v>2.4166666666666665</v>
      </c>
      <c r="N59">
        <v>0</v>
      </c>
      <c r="P59">
        <v>2.4166666666666665</v>
      </c>
      <c r="Q59">
        <v>0</v>
      </c>
    </row>
    <row r="60" spans="1:17" x14ac:dyDescent="0.25">
      <c r="A60">
        <v>2.458333333333333</v>
      </c>
      <c r="B60">
        <v>0</v>
      </c>
      <c r="D60">
        <v>2.458333333333333</v>
      </c>
      <c r="E60">
        <v>0</v>
      </c>
      <c r="G60">
        <v>2.458333333333333</v>
      </c>
      <c r="H60">
        <v>0</v>
      </c>
      <c r="J60">
        <v>2.458333333333333</v>
      </c>
      <c r="K60">
        <v>0</v>
      </c>
      <c r="M60">
        <v>2.458333333333333</v>
      </c>
      <c r="N60">
        <v>0</v>
      </c>
      <c r="P60">
        <v>2.458333333333333</v>
      </c>
      <c r="Q60">
        <v>0</v>
      </c>
    </row>
    <row r="61" spans="1:17" x14ac:dyDescent="0.25">
      <c r="A61">
        <v>2.4999999999999996</v>
      </c>
      <c r="B61">
        <v>0</v>
      </c>
      <c r="D61">
        <v>2.4999999999999996</v>
      </c>
      <c r="E61">
        <v>0</v>
      </c>
      <c r="G61">
        <v>2.4999999999999996</v>
      </c>
      <c r="H61">
        <v>0</v>
      </c>
      <c r="J61">
        <v>2.4999999999999996</v>
      </c>
      <c r="K61">
        <v>0</v>
      </c>
      <c r="M61">
        <v>2.4999999999999996</v>
      </c>
      <c r="N61">
        <v>0</v>
      </c>
      <c r="P61">
        <v>2.4999999999999996</v>
      </c>
      <c r="Q61">
        <v>0</v>
      </c>
    </row>
    <row r="62" spans="1:17" x14ac:dyDescent="0.25">
      <c r="A62">
        <v>2.5416666666666665</v>
      </c>
      <c r="B62">
        <v>0</v>
      </c>
      <c r="D62">
        <v>2.5416666666666665</v>
      </c>
      <c r="E62">
        <v>0</v>
      </c>
      <c r="G62">
        <v>2.5416666666666665</v>
      </c>
      <c r="H62">
        <v>0</v>
      </c>
      <c r="J62">
        <v>2.5416666666666665</v>
      </c>
      <c r="K62">
        <v>0</v>
      </c>
      <c r="M62">
        <v>2.5416666666666665</v>
      </c>
      <c r="N62">
        <v>0</v>
      </c>
      <c r="P62">
        <v>2.5416666666666665</v>
      </c>
      <c r="Q62">
        <v>0</v>
      </c>
    </row>
    <row r="63" spans="1:17" x14ac:dyDescent="0.25">
      <c r="A63">
        <v>2.583333333333333</v>
      </c>
      <c r="B63">
        <v>0</v>
      </c>
      <c r="D63">
        <v>2.583333333333333</v>
      </c>
      <c r="E63">
        <v>0</v>
      </c>
      <c r="G63">
        <v>2.583333333333333</v>
      </c>
      <c r="H63">
        <v>0</v>
      </c>
      <c r="J63">
        <v>2.583333333333333</v>
      </c>
      <c r="K63">
        <v>0</v>
      </c>
      <c r="M63">
        <v>2.583333333333333</v>
      </c>
      <c r="N63">
        <v>0</v>
      </c>
      <c r="P63">
        <v>2.583333333333333</v>
      </c>
      <c r="Q63">
        <v>0</v>
      </c>
    </row>
    <row r="64" spans="1:17" x14ac:dyDescent="0.25">
      <c r="A64">
        <v>2.6249999999999996</v>
      </c>
      <c r="B64">
        <v>0</v>
      </c>
      <c r="D64">
        <v>2.6249999999999996</v>
      </c>
      <c r="E64">
        <v>0</v>
      </c>
      <c r="G64">
        <v>2.6249999999999996</v>
      </c>
      <c r="H64">
        <v>0</v>
      </c>
      <c r="J64">
        <v>2.6249999999999996</v>
      </c>
      <c r="K64">
        <v>0</v>
      </c>
      <c r="M64">
        <v>2.6249999999999996</v>
      </c>
      <c r="N64">
        <v>0</v>
      </c>
      <c r="P64">
        <v>2.6249999999999996</v>
      </c>
      <c r="Q64">
        <v>0</v>
      </c>
    </row>
    <row r="65" spans="1:17" x14ac:dyDescent="0.25">
      <c r="A65">
        <v>2.6666666666666665</v>
      </c>
      <c r="B65">
        <v>0</v>
      </c>
      <c r="D65">
        <v>2.6666666666666665</v>
      </c>
      <c r="E65">
        <v>0</v>
      </c>
      <c r="G65">
        <v>2.6666666666666665</v>
      </c>
      <c r="H65">
        <v>0</v>
      </c>
      <c r="J65">
        <v>2.6666666666666665</v>
      </c>
      <c r="K65">
        <v>0</v>
      </c>
      <c r="M65">
        <v>2.6666666666666665</v>
      </c>
      <c r="N65">
        <v>0</v>
      </c>
      <c r="P65">
        <v>2.6666666666666665</v>
      </c>
      <c r="Q65">
        <v>0</v>
      </c>
    </row>
    <row r="66" spans="1:17" x14ac:dyDescent="0.25">
      <c r="A66">
        <v>2.708333333333333</v>
      </c>
      <c r="B66">
        <v>0</v>
      </c>
      <c r="D66">
        <v>2.708333333333333</v>
      </c>
      <c r="E66">
        <v>0</v>
      </c>
      <c r="G66">
        <v>2.708333333333333</v>
      </c>
      <c r="H66">
        <v>0</v>
      </c>
      <c r="J66">
        <v>2.708333333333333</v>
      </c>
      <c r="K66">
        <v>0</v>
      </c>
      <c r="M66">
        <v>2.708333333333333</v>
      </c>
      <c r="N66">
        <v>0</v>
      </c>
      <c r="P66">
        <v>2.708333333333333</v>
      </c>
      <c r="Q66">
        <v>0</v>
      </c>
    </row>
    <row r="67" spans="1:17" x14ac:dyDescent="0.25">
      <c r="A67">
        <v>2.7499999999999996</v>
      </c>
      <c r="B67">
        <v>0</v>
      </c>
      <c r="D67">
        <v>2.7499999999999996</v>
      </c>
      <c r="E67">
        <v>0</v>
      </c>
      <c r="G67">
        <v>2.7499999999999996</v>
      </c>
      <c r="H67">
        <v>0</v>
      </c>
      <c r="J67">
        <v>2.7499999999999996</v>
      </c>
      <c r="K67">
        <v>0</v>
      </c>
      <c r="M67">
        <v>2.7499999999999996</v>
      </c>
      <c r="N67">
        <v>0</v>
      </c>
      <c r="P67">
        <v>2.7499999999999996</v>
      </c>
      <c r="Q67">
        <v>0</v>
      </c>
    </row>
    <row r="68" spans="1:17" x14ac:dyDescent="0.25">
      <c r="A68">
        <v>2.7916666666666665</v>
      </c>
      <c r="B68">
        <v>0</v>
      </c>
      <c r="D68">
        <v>2.7916666666666665</v>
      </c>
      <c r="E68">
        <v>0</v>
      </c>
      <c r="G68">
        <v>2.7916666666666665</v>
      </c>
      <c r="H68">
        <v>0</v>
      </c>
      <c r="J68">
        <v>2.7916666666666665</v>
      </c>
      <c r="K68">
        <v>0</v>
      </c>
      <c r="M68">
        <v>2.7916666666666665</v>
      </c>
      <c r="N68">
        <v>0</v>
      </c>
      <c r="P68">
        <v>2.7916666666666665</v>
      </c>
      <c r="Q68">
        <v>0</v>
      </c>
    </row>
    <row r="69" spans="1:17" x14ac:dyDescent="0.25">
      <c r="A69">
        <v>2.833333333333333</v>
      </c>
      <c r="B69">
        <v>0</v>
      </c>
      <c r="D69">
        <v>2.833333333333333</v>
      </c>
      <c r="E69">
        <v>0</v>
      </c>
      <c r="G69">
        <v>2.833333333333333</v>
      </c>
      <c r="H69">
        <v>0</v>
      </c>
      <c r="J69">
        <v>2.833333333333333</v>
      </c>
      <c r="K69">
        <v>0</v>
      </c>
      <c r="M69">
        <v>2.833333333333333</v>
      </c>
      <c r="N69">
        <v>0</v>
      </c>
      <c r="P69">
        <v>2.833333333333333</v>
      </c>
      <c r="Q69">
        <v>0</v>
      </c>
    </row>
    <row r="70" spans="1:17" x14ac:dyDescent="0.25">
      <c r="A70">
        <v>2.8749999999999996</v>
      </c>
      <c r="B70">
        <v>0</v>
      </c>
      <c r="D70">
        <v>2.8749999999999996</v>
      </c>
      <c r="E70">
        <v>0</v>
      </c>
      <c r="G70">
        <v>2.8749999999999996</v>
      </c>
      <c r="H70">
        <v>0</v>
      </c>
      <c r="J70">
        <v>2.8749999999999996</v>
      </c>
      <c r="K70">
        <v>0</v>
      </c>
      <c r="M70">
        <v>2.8749999999999996</v>
      </c>
      <c r="N70">
        <v>0</v>
      </c>
      <c r="P70">
        <v>2.8749999999999996</v>
      </c>
      <c r="Q70">
        <v>0</v>
      </c>
    </row>
    <row r="71" spans="1:17" x14ac:dyDescent="0.25">
      <c r="A71">
        <v>2.9166666666666665</v>
      </c>
      <c r="B71">
        <v>0</v>
      </c>
      <c r="D71">
        <v>2.9166666666666665</v>
      </c>
      <c r="E71">
        <v>0</v>
      </c>
      <c r="G71">
        <v>2.9166666666666665</v>
      </c>
      <c r="H71">
        <v>0</v>
      </c>
      <c r="J71">
        <v>2.9166666666666665</v>
      </c>
      <c r="K71">
        <v>0</v>
      </c>
      <c r="M71">
        <v>2.9166666666666665</v>
      </c>
      <c r="N71">
        <v>0</v>
      </c>
      <c r="P71">
        <v>2.9166666666666665</v>
      </c>
      <c r="Q71">
        <v>0</v>
      </c>
    </row>
    <row r="72" spans="1:17" x14ac:dyDescent="0.25">
      <c r="A72">
        <v>2.958333333333333</v>
      </c>
      <c r="B72">
        <v>0</v>
      </c>
      <c r="D72">
        <v>2.958333333333333</v>
      </c>
      <c r="E72">
        <v>0</v>
      </c>
      <c r="G72">
        <v>2.958333333333333</v>
      </c>
      <c r="H72">
        <v>0</v>
      </c>
      <c r="J72">
        <v>2.958333333333333</v>
      </c>
      <c r="K72">
        <v>0</v>
      </c>
      <c r="M72">
        <v>2.958333333333333</v>
      </c>
      <c r="N72">
        <v>0</v>
      </c>
      <c r="P72">
        <v>2.958333333333333</v>
      </c>
      <c r="Q72">
        <v>0</v>
      </c>
    </row>
    <row r="73" spans="1:17" x14ac:dyDescent="0.25">
      <c r="A73">
        <v>2.9999999999999996</v>
      </c>
      <c r="B73">
        <v>0</v>
      </c>
      <c r="D73">
        <v>2.9999999999999996</v>
      </c>
      <c r="E73">
        <v>0</v>
      </c>
      <c r="G73">
        <v>2.9999999999999996</v>
      </c>
      <c r="H73">
        <v>0</v>
      </c>
      <c r="J73">
        <v>2.9999999999999996</v>
      </c>
      <c r="K73">
        <v>0</v>
      </c>
      <c r="M73">
        <v>2.9999999999999996</v>
      </c>
      <c r="N73">
        <v>0</v>
      </c>
      <c r="P73">
        <v>2.9999999999999996</v>
      </c>
      <c r="Q73">
        <v>0</v>
      </c>
    </row>
    <row r="74" spans="1:17" x14ac:dyDescent="0.25">
      <c r="A74">
        <v>3.0416666666666665</v>
      </c>
      <c r="B74">
        <v>1.355932148172513E-4</v>
      </c>
      <c r="D74">
        <v>3.0416666666666665</v>
      </c>
      <c r="E74">
        <v>1.355932148172513E-4</v>
      </c>
      <c r="G74">
        <v>3.0416666666666665</v>
      </c>
      <c r="H74">
        <v>1.355932148172513E-4</v>
      </c>
      <c r="J74">
        <v>3.0416666666666665</v>
      </c>
      <c r="K74">
        <v>1.355932148172513E-4</v>
      </c>
      <c r="M74">
        <v>3.0416666666666665</v>
      </c>
      <c r="N74">
        <v>1.355932148172513E-4</v>
      </c>
      <c r="P74">
        <v>3.0416666666666665</v>
      </c>
      <c r="Q74">
        <v>1.355932148172513E-4</v>
      </c>
    </row>
    <row r="75" spans="1:17" x14ac:dyDescent="0.25">
      <c r="A75">
        <v>3.083333333333333</v>
      </c>
      <c r="B75">
        <v>1.3759415643683698E-4</v>
      </c>
      <c r="D75">
        <v>3.083333333333333</v>
      </c>
      <c r="E75">
        <v>1.3759415643683698E-4</v>
      </c>
      <c r="G75">
        <v>3.083333333333333</v>
      </c>
      <c r="H75">
        <v>1.3759415643683698E-4</v>
      </c>
      <c r="J75">
        <v>3.083333333333333</v>
      </c>
      <c r="K75">
        <v>1.3759415643683698E-4</v>
      </c>
      <c r="M75">
        <v>3.083333333333333</v>
      </c>
      <c r="N75">
        <v>1.3759415643683698E-4</v>
      </c>
      <c r="P75">
        <v>3.083333333333333</v>
      </c>
      <c r="Q75">
        <v>1.3759415643683698E-4</v>
      </c>
    </row>
    <row r="76" spans="1:17" x14ac:dyDescent="0.25">
      <c r="A76">
        <v>3.1249999999999996</v>
      </c>
      <c r="B76">
        <v>1.3818523861837439E-4</v>
      </c>
      <c r="D76">
        <v>3.1249999999999996</v>
      </c>
      <c r="E76">
        <v>1.3803707277976342E-4</v>
      </c>
      <c r="G76">
        <v>3.1249999999999996</v>
      </c>
      <c r="H76">
        <v>1.3788890694115243E-4</v>
      </c>
      <c r="J76">
        <v>3.1249999999999996</v>
      </c>
      <c r="K76">
        <v>1.3796298986045789E-4</v>
      </c>
      <c r="M76">
        <v>3.1249999999999996</v>
      </c>
      <c r="N76">
        <v>1.3774074110254144E-4</v>
      </c>
      <c r="P76">
        <v>3.1249999999999996</v>
      </c>
      <c r="Q76">
        <v>1.3818523861837439E-4</v>
      </c>
    </row>
    <row r="77" spans="1:17" x14ac:dyDescent="0.25">
      <c r="A77">
        <v>3.1666666666666665</v>
      </c>
      <c r="B77">
        <v>1.383018744662999E-4</v>
      </c>
      <c r="D77">
        <v>3.1666666666666665</v>
      </c>
      <c r="E77">
        <v>1.3807794473944275E-4</v>
      </c>
      <c r="G77">
        <v>3.1666666666666665</v>
      </c>
      <c r="H77">
        <v>1.3784556250793706E-4</v>
      </c>
      <c r="J77">
        <v>3.1666666666666665</v>
      </c>
      <c r="K77">
        <v>1.3796597987601636E-4</v>
      </c>
      <c r="M77">
        <v>3.1666666666666665</v>
      </c>
      <c r="N77">
        <v>1.376024440906676E-4</v>
      </c>
      <c r="P77">
        <v>3.1666666666666665</v>
      </c>
      <c r="Q77">
        <v>1.383018744662999E-4</v>
      </c>
    </row>
    <row r="78" spans="1:17" x14ac:dyDescent="0.25">
      <c r="A78">
        <v>3.208333333333333</v>
      </c>
      <c r="B78">
        <v>1.3842256898293628E-4</v>
      </c>
      <c r="D78">
        <v>3.208333333333333</v>
      </c>
      <c r="E78">
        <v>1.3812137715617722E-4</v>
      </c>
      <c r="G78">
        <v>3.208333333333333</v>
      </c>
      <c r="H78">
        <v>1.3780353773868188E-4</v>
      </c>
      <c r="J78">
        <v>3.208333333333333</v>
      </c>
      <c r="K78">
        <v>1.3797078124280711E-4</v>
      </c>
      <c r="M78">
        <v>3.208333333333333</v>
      </c>
      <c r="N78">
        <v>1.3746414707879373E-4</v>
      </c>
      <c r="P78">
        <v>3.208333333333333</v>
      </c>
      <c r="Q78">
        <v>1.3842256898293628E-4</v>
      </c>
    </row>
    <row r="79" spans="1:17" x14ac:dyDescent="0.25">
      <c r="A79">
        <v>3.2499999999999996</v>
      </c>
      <c r="B79">
        <v>1.3854326365527451E-4</v>
      </c>
      <c r="D79">
        <v>3.2499999999999996</v>
      </c>
      <c r="E79">
        <v>1.3816480962893386E-4</v>
      </c>
      <c r="G79">
        <v>3.2499999999999996</v>
      </c>
      <c r="H79">
        <v>1.3776151296942667E-4</v>
      </c>
      <c r="J79">
        <v>3.2499999999999996</v>
      </c>
      <c r="K79">
        <v>1.3797558261579055E-4</v>
      </c>
      <c r="M79">
        <v>3.2499999999999996</v>
      </c>
      <c r="N79">
        <v>1.3732585006691987E-4</v>
      </c>
      <c r="P79">
        <v>3.2499999999999996</v>
      </c>
      <c r="Q79">
        <v>1.3854326365527451E-4</v>
      </c>
    </row>
    <row r="80" spans="1:17" x14ac:dyDescent="0.25">
      <c r="A80">
        <v>3.2916666666666665</v>
      </c>
      <c r="B80">
        <v>1.3866395842611817E-4</v>
      </c>
      <c r="D80">
        <v>3.2916666666666665</v>
      </c>
      <c r="E80">
        <v>1.3820824213712856E-4</v>
      </c>
      <c r="G80">
        <v>3.2916666666666665</v>
      </c>
      <c r="H80">
        <v>1.3771948820017147E-4</v>
      </c>
      <c r="J80">
        <v>3.2916666666666665</v>
      </c>
      <c r="K80">
        <v>1.3798038399269114E-4</v>
      </c>
      <c r="M80">
        <v>3.2916666666666665</v>
      </c>
      <c r="N80">
        <v>1.3718755305504603E-4</v>
      </c>
      <c r="P80">
        <v>3.2916666666666665</v>
      </c>
      <c r="Q80">
        <v>1.3866395842611817E-4</v>
      </c>
    </row>
    <row r="81" spans="1:17" x14ac:dyDescent="0.25">
      <c r="A81">
        <v>3.333333333333333</v>
      </c>
      <c r="B81">
        <v>1.3878465326179763E-4</v>
      </c>
      <c r="D81">
        <v>3.333333333333333</v>
      </c>
      <c r="E81">
        <v>1.3825167466864397E-4</v>
      </c>
      <c r="G81">
        <v>3.333333333333333</v>
      </c>
      <c r="H81">
        <v>1.3767746343091626E-4</v>
      </c>
      <c r="J81">
        <v>3.333333333333333</v>
      </c>
      <c r="K81">
        <v>1.3798518537216911E-4</v>
      </c>
      <c r="M81">
        <v>3.333333333333333</v>
      </c>
      <c r="N81">
        <v>1.3704925604317221E-4</v>
      </c>
      <c r="P81">
        <v>3.333333333333333</v>
      </c>
      <c r="Q81">
        <v>1.3878465326179763E-4</v>
      </c>
    </row>
    <row r="82" spans="1:17" x14ac:dyDescent="0.25">
      <c r="A82">
        <v>3.3749999999999996</v>
      </c>
      <c r="B82">
        <v>1.3890534814089503E-4</v>
      </c>
      <c r="D82">
        <v>3.3749999999999996</v>
      </c>
      <c r="E82">
        <v>1.3829510721577153E-4</v>
      </c>
      <c r="G82">
        <v>3.3749999999999996</v>
      </c>
      <c r="H82">
        <v>1.3763543866166108E-4</v>
      </c>
      <c r="J82">
        <v>3.3749999999999996</v>
      </c>
      <c r="K82">
        <v>1.3798998675337235E-4</v>
      </c>
      <c r="M82">
        <v>3.3749999999999996</v>
      </c>
      <c r="N82">
        <v>1.3691095903129835E-4</v>
      </c>
      <c r="P82">
        <v>3.3749999999999996</v>
      </c>
      <c r="Q82">
        <v>1.3890534814089503E-4</v>
      </c>
    </row>
    <row r="83" spans="1:17" x14ac:dyDescent="0.25">
      <c r="A83">
        <v>3.4166666666666665</v>
      </c>
      <c r="B83">
        <v>1.4096259602698266E-4</v>
      </c>
      <c r="D83">
        <v>3.4166666666666665</v>
      </c>
      <c r="E83">
        <v>1.4034198100613203E-4</v>
      </c>
      <c r="G83">
        <v>3.4166666666666665</v>
      </c>
      <c r="H83">
        <v>1.3967109808660171E-4</v>
      </c>
      <c r="J83">
        <v>3.4166666666666665</v>
      </c>
      <c r="K83">
        <v>1.4003167349587207E-4</v>
      </c>
      <c r="M83">
        <v>3.4166666666666665</v>
      </c>
      <c r="N83">
        <v>1.3893430230252281E-4</v>
      </c>
      <c r="P83">
        <v>3.4166666666666665</v>
      </c>
      <c r="Q83">
        <v>1.4096259602698266E-4</v>
      </c>
    </row>
    <row r="84" spans="1:17" x14ac:dyDescent="0.25">
      <c r="A84">
        <v>3.458333333333333</v>
      </c>
      <c r="B84">
        <v>1.4305481712713377E-4</v>
      </c>
      <c r="D84">
        <v>3.458333333333333</v>
      </c>
      <c r="E84">
        <v>1.4242365165092872E-4</v>
      </c>
      <c r="G84">
        <v>3.458333333333333</v>
      </c>
      <c r="H84">
        <v>1.4174136372176635E-4</v>
      </c>
      <c r="J84">
        <v>3.458333333333333</v>
      </c>
      <c r="K84">
        <v>1.4210806891299429E-4</v>
      </c>
      <c r="M84">
        <v>3.458333333333333</v>
      </c>
      <c r="N84">
        <v>1.4099204240935814E-4</v>
      </c>
      <c r="P84">
        <v>3.458333333333333</v>
      </c>
      <c r="Q84">
        <v>1.4305481712713377E-4</v>
      </c>
    </row>
    <row r="85" spans="1:17" x14ac:dyDescent="0.25">
      <c r="A85">
        <v>3.4999999999999996</v>
      </c>
      <c r="B85">
        <v>1.4518260598598746E-4</v>
      </c>
      <c r="D85">
        <v>3.4999999999999996</v>
      </c>
      <c r="E85">
        <v>1.4454071069668691E-4</v>
      </c>
      <c r="G85">
        <v>3.4999999999999996</v>
      </c>
      <c r="H85">
        <v>1.4384682387272879E-4</v>
      </c>
      <c r="J85">
        <v>3.4999999999999996</v>
      </c>
      <c r="K85">
        <v>1.4421976305220761E-4</v>
      </c>
      <c r="M85">
        <v>3.4999999999999996</v>
      </c>
      <c r="N85">
        <v>1.4308476409800961E-4</v>
      </c>
      <c r="P85">
        <v>3.4999999999999996</v>
      </c>
      <c r="Q85">
        <v>1.4518260598598746E-4</v>
      </c>
    </row>
    <row r="86" spans="1:17" x14ac:dyDescent="0.25">
      <c r="A86">
        <v>3.5416666666666665</v>
      </c>
      <c r="B86">
        <v>1.4734656725544167E-4</v>
      </c>
      <c r="D86">
        <v>3.5416666666666665</v>
      </c>
      <c r="E86">
        <v>1.4669375974622301E-4</v>
      </c>
      <c r="G86">
        <v>3.5416666666666665</v>
      </c>
      <c r="H86">
        <v>1.4598807684625757E-4</v>
      </c>
      <c r="J86">
        <v>3.5416666666666665</v>
      </c>
      <c r="K86">
        <v>1.4636735599178757E-4</v>
      </c>
      <c r="M86">
        <v>3.5416666666666665</v>
      </c>
      <c r="N86">
        <v>1.4521306205536819E-4</v>
      </c>
      <c r="P86">
        <v>3.5416666666666665</v>
      </c>
      <c r="Q86">
        <v>1.4734656725544167E-4</v>
      </c>
    </row>
    <row r="87" spans="1:17" x14ac:dyDescent="0.25">
      <c r="A87">
        <v>3.583333333333333</v>
      </c>
      <c r="B87">
        <v>1.4954731586647659E-4</v>
      </c>
      <c r="D87">
        <v>3.583333333333333</v>
      </c>
      <c r="E87">
        <v>1.4888341062960122E-4</v>
      </c>
      <c r="G87">
        <v>3.583333333333333</v>
      </c>
      <c r="H87">
        <v>1.4816573112033638E-4</v>
      </c>
      <c r="J87">
        <v>3.583333333333333</v>
      </c>
      <c r="K87">
        <v>1.4855145801134036E-4</v>
      </c>
      <c r="M87">
        <v>3.583333333333333</v>
      </c>
      <c r="N87">
        <v>1.4737754107800187E-4</v>
      </c>
      <c r="P87">
        <v>3.583333333333333</v>
      </c>
      <c r="Q87">
        <v>1.4954731586647659E-4</v>
      </c>
    </row>
    <row r="88" spans="1:17" x14ac:dyDescent="0.25">
      <c r="A88">
        <v>3.6249999999999996</v>
      </c>
      <c r="B88">
        <v>1.5178547720389913E-4</v>
      </c>
      <c r="D88">
        <v>3.6249999999999996</v>
      </c>
      <c r="E88">
        <v>1.5111028557799683E-4</v>
      </c>
      <c r="G88">
        <v>3.6249999999999996</v>
      </c>
      <c r="H88">
        <v>1.5038040551707449E-4</v>
      </c>
      <c r="J88">
        <v>3.6249999999999996</v>
      </c>
      <c r="K88">
        <v>1.5077268976522557E-4</v>
      </c>
      <c r="M88">
        <v>3.6249999999999996</v>
      </c>
      <c r="N88">
        <v>1.495788162440203E-4</v>
      </c>
      <c r="P88">
        <v>3.6249999999999996</v>
      </c>
      <c r="Q88">
        <v>1.5178547720389913E-4</v>
      </c>
    </row>
    <row r="89" spans="1:17" x14ac:dyDescent="0.25">
      <c r="A89">
        <v>3.6666666666666665</v>
      </c>
      <c r="B89">
        <v>1.5406168728405783E-4</v>
      </c>
      <c r="D89">
        <v>3.6666666666666665</v>
      </c>
      <c r="E89">
        <v>1.5337501740051519E-4</v>
      </c>
      <c r="G89">
        <v>3.6666666666666665</v>
      </c>
      <c r="H89">
        <v>1.5263272937855718E-4</v>
      </c>
      <c r="J89">
        <v>3.6666666666666665</v>
      </c>
      <c r="K89">
        <v>1.5303168245892681E-4</v>
      </c>
      <c r="M89">
        <v>3.6666666666666665</v>
      </c>
      <c r="N89">
        <v>1.5181751308786104E-4</v>
      </c>
      <c r="P89">
        <v>3.6666666666666665</v>
      </c>
      <c r="Q89">
        <v>1.5406168728405783E-4</v>
      </c>
    </row>
    <row r="90" spans="1:17" x14ac:dyDescent="0.25">
      <c r="A90">
        <v>3.708333333333333</v>
      </c>
      <c r="B90">
        <v>1.5637659293557922E-4</v>
      </c>
      <c r="D90">
        <v>3.708333333333333</v>
      </c>
      <c r="E90">
        <v>1.5567824966401637E-4</v>
      </c>
      <c r="G90">
        <v>3.708333333333333</v>
      </c>
      <c r="H90">
        <v>1.5492334274568506E-4</v>
      </c>
      <c r="J90">
        <v>3.708333333333333</v>
      </c>
      <c r="K90">
        <v>1.5532907802842099E-4</v>
      </c>
      <c r="M90">
        <v>3.708333333333333</v>
      </c>
      <c r="N90">
        <v>1.540942677780471E-4</v>
      </c>
      <c r="P90">
        <v>3.708333333333333</v>
      </c>
      <c r="Q90">
        <v>1.5637659293557922E-4</v>
      </c>
    </row>
    <row r="91" spans="1:17" x14ac:dyDescent="0.25">
      <c r="A91">
        <v>3.7499999999999996</v>
      </c>
      <c r="B91">
        <v>1.5873085198317652E-4</v>
      </c>
      <c r="D91">
        <v>3.7499999999999996</v>
      </c>
      <c r="E91">
        <v>1.5802063687599707E-4</v>
      </c>
      <c r="G91">
        <v>3.7499999999999996</v>
      </c>
      <c r="H91">
        <v>1.5725289654005414E-4</v>
      </c>
      <c r="J91">
        <v>3.7499999999999996</v>
      </c>
      <c r="K91">
        <v>1.5766552932259658E-4</v>
      </c>
      <c r="M91">
        <v>3.7499999999999996</v>
      </c>
      <c r="N91">
        <v>1.564097272979663E-4</v>
      </c>
      <c r="P91">
        <v>3.7499999999999996</v>
      </c>
      <c r="Q91">
        <v>1.5873085198317652E-4</v>
      </c>
    </row>
    <row r="92" spans="1:17" x14ac:dyDescent="0.25">
      <c r="A92">
        <v>3.7916666666666665</v>
      </c>
      <c r="B92">
        <v>1.6112513343458291E-4</v>
      </c>
      <c r="D92">
        <v>3.7916666666666665</v>
      </c>
      <c r="E92">
        <v>1.6040284467058144E-4</v>
      </c>
      <c r="G92">
        <v>3.7916666666666665</v>
      </c>
      <c r="H92">
        <v>1.5962205274892746E-4</v>
      </c>
      <c r="J92">
        <v>3.7916666666666665</v>
      </c>
      <c r="K92">
        <v>1.6004170028877313E-4</v>
      </c>
      <c r="M92">
        <v>3.7916666666666665</v>
      </c>
      <c r="N92">
        <v>1.5876454962972418E-4</v>
      </c>
      <c r="P92">
        <v>3.7916666666666665</v>
      </c>
      <c r="Q92">
        <v>1.6112513343458291E-4</v>
      </c>
    </row>
    <row r="93" spans="1:17" x14ac:dyDescent="0.25">
      <c r="A93">
        <v>3.833333333333333</v>
      </c>
      <c r="B93">
        <v>1.6356011767066324E-4</v>
      </c>
      <c r="D93">
        <v>3.833333333333333</v>
      </c>
      <c r="E93">
        <v>1.6282554999767375E-4</v>
      </c>
      <c r="G93">
        <v>3.833333333333333</v>
      </c>
      <c r="H93">
        <v>1.6203148461335163E-4</v>
      </c>
      <c r="J93">
        <v>3.833333333333333</v>
      </c>
      <c r="K93">
        <v>1.6245826616137469E-4</v>
      </c>
      <c r="M93">
        <v>3.833333333333333</v>
      </c>
      <c r="N93">
        <v>1.6115940394112189E-4</v>
      </c>
      <c r="P93">
        <v>3.833333333333333</v>
      </c>
      <c r="Q93">
        <v>1.6356011767066324E-4</v>
      </c>
    </row>
    <row r="94" spans="1:17" x14ac:dyDescent="0.25">
      <c r="A94">
        <v>3.8749999999999996</v>
      </c>
      <c r="B94">
        <v>1.6603649663875694E-4</v>
      </c>
      <c r="D94">
        <v>3.8749999999999996</v>
      </c>
      <c r="E94">
        <v>1.6528944131532662E-4</v>
      </c>
      <c r="G94">
        <v>3.8749999999999996</v>
      </c>
      <c r="H94">
        <v>1.6448187681947102E-4</v>
      </c>
      <c r="J94">
        <v>3.8749999999999996</v>
      </c>
      <c r="K94">
        <v>1.6491591365381047E-4</v>
      </c>
      <c r="M94">
        <v>3.8749999999999996</v>
      </c>
      <c r="N94">
        <v>1.6359497077581339E-4</v>
      </c>
      <c r="P94">
        <v>3.8749999999999996</v>
      </c>
      <c r="Q94">
        <v>1.6603649663875694E-4</v>
      </c>
    </row>
    <row r="95" spans="1:17" x14ac:dyDescent="0.25">
      <c r="A95">
        <v>3.9166666666666665</v>
      </c>
      <c r="B95">
        <v>1.6855497404930821E-4</v>
      </c>
      <c r="D95">
        <v>3.9166666666666665</v>
      </c>
      <c r="E95">
        <v>1.677320722694581E-4</v>
      </c>
      <c r="G95">
        <v>3.9166666666666665</v>
      </c>
      <c r="H95">
        <v>1.6658933582652146E-4</v>
      </c>
      <c r="J95">
        <v>3.9166666666666665</v>
      </c>
      <c r="K95">
        <v>1.6719198081606944E-4</v>
      </c>
      <c r="M95">
        <v>3.9166666666666665</v>
      </c>
      <c r="N95">
        <v>1.6536175496266806E-4</v>
      </c>
      <c r="P95">
        <v>3.9166666666666665</v>
      </c>
      <c r="Q95">
        <v>1.6855497404930821E-4</v>
      </c>
    </row>
    <row r="96" spans="1:17" x14ac:dyDescent="0.25">
      <c r="A96">
        <v>3.958333333333333</v>
      </c>
      <c r="B96">
        <v>1.7111626557583887E-4</v>
      </c>
      <c r="D96">
        <v>3.958333333333333</v>
      </c>
      <c r="E96">
        <v>1.7016322231843054E-4</v>
      </c>
      <c r="G96">
        <v>3.958333333333333</v>
      </c>
      <c r="H96">
        <v>1.6869024731737989E-4</v>
      </c>
      <c r="J96">
        <v>3.958333333333333</v>
      </c>
      <c r="K96">
        <v>1.6945902352824292E-4</v>
      </c>
      <c r="M96">
        <v>3.958333333333333</v>
      </c>
      <c r="N96">
        <v>1.6712699459118382E-4</v>
      </c>
      <c r="P96">
        <v>3.958333333333333</v>
      </c>
      <c r="Q96">
        <v>1.7111626557583887E-4</v>
      </c>
    </row>
    <row r="97" spans="1:17" x14ac:dyDescent="0.25">
      <c r="A97">
        <v>3.9999999999999996</v>
      </c>
      <c r="B97">
        <v>1.7372109905832055E-4</v>
      </c>
      <c r="D97">
        <v>3.9999999999999996</v>
      </c>
      <c r="E97">
        <v>1.725828946684628E-4</v>
      </c>
      <c r="G97">
        <v>3.9999999999999996</v>
      </c>
      <c r="H97">
        <v>1.7078136840019908E-4</v>
      </c>
      <c r="J97">
        <v>3.9999999999999996</v>
      </c>
      <c r="K97">
        <v>1.7171542720194712E-4</v>
      </c>
      <c r="M97">
        <v>3.9999999999999996</v>
      </c>
      <c r="N97">
        <v>1.6888415842228278E-4</v>
      </c>
      <c r="P97">
        <v>3.9999999999999996</v>
      </c>
      <c r="Q97">
        <v>1.7372109905832055E-4</v>
      </c>
    </row>
    <row r="98" spans="1:17" x14ac:dyDescent="0.25">
      <c r="A98">
        <v>4.041666666666667</v>
      </c>
      <c r="B98">
        <v>1.7637021471000444E-4</v>
      </c>
      <c r="D98">
        <v>4.041666666666667</v>
      </c>
      <c r="E98">
        <v>1.7499118834506179E-4</v>
      </c>
      <c r="G98">
        <v>4.041666666666667</v>
      </c>
      <c r="H98">
        <v>1.7286281561304561E-4</v>
      </c>
      <c r="J98">
        <v>4.041666666666667</v>
      </c>
      <c r="K98">
        <v>1.739612996100723E-4</v>
      </c>
      <c r="M98">
        <v>4.041666666666667</v>
      </c>
      <c r="N98">
        <v>1.7063338068827315E-4</v>
      </c>
      <c r="P98">
        <v>4.041666666666667</v>
      </c>
      <c r="Q98">
        <v>1.7637021471000444E-4</v>
      </c>
    </row>
    <row r="99" spans="1:17" x14ac:dyDescent="0.25">
      <c r="A99">
        <v>4.083333333333333</v>
      </c>
      <c r="B99">
        <v>1.7906436532776692E-4</v>
      </c>
      <c r="D99">
        <v>4.083333333333333</v>
      </c>
      <c r="E99">
        <v>1.7738820053139778E-4</v>
      </c>
      <c r="G99">
        <v>4.083333333333333</v>
      </c>
      <c r="H99">
        <v>1.7493467154542424E-4</v>
      </c>
      <c r="J99">
        <v>4.083333333333333</v>
      </c>
      <c r="K99">
        <v>1.7619673068166162E-4</v>
      </c>
      <c r="M99">
        <v>4.083333333333333</v>
      </c>
      <c r="N99">
        <v>1.7237472914967677E-4</v>
      </c>
      <c r="P99">
        <v>4.083333333333333</v>
      </c>
      <c r="Q99">
        <v>1.7906436532776692E-4</v>
      </c>
    </row>
    <row r="100" spans="1:17" x14ac:dyDescent="0.25">
      <c r="A100">
        <v>4.125</v>
      </c>
      <c r="B100">
        <v>1.8180431650603138E-4</v>
      </c>
      <c r="D100">
        <v>4.125</v>
      </c>
      <c r="E100">
        <v>1.7977402754163599E-4</v>
      </c>
      <c r="G100">
        <v>4.125</v>
      </c>
      <c r="H100">
        <v>1.769970183649755E-4</v>
      </c>
      <c r="J100">
        <v>4.125</v>
      </c>
      <c r="K100">
        <v>1.7842180969942915E-4</v>
      </c>
      <c r="M100">
        <v>4.125</v>
      </c>
      <c r="N100">
        <v>1.7410827159851754E-4</v>
      </c>
      <c r="P100">
        <v>4.125</v>
      </c>
      <c r="Q100">
        <v>1.8168447403880074E-4</v>
      </c>
    </row>
    <row r="101" spans="1:17" x14ac:dyDescent="0.25">
      <c r="A101">
        <v>4.166666666666667</v>
      </c>
      <c r="B101">
        <v>1.8459084685432629E-4</v>
      </c>
      <c r="D101">
        <v>4.166666666666667</v>
      </c>
      <c r="E101">
        <v>1.821487648199178E-4</v>
      </c>
      <c r="G101">
        <v>4.166666666666667</v>
      </c>
      <c r="H101">
        <v>1.7904993749414422E-4</v>
      </c>
      <c r="J101">
        <v>4.166666666666667</v>
      </c>
      <c r="K101">
        <v>1.8063662513810634E-4</v>
      </c>
      <c r="M101">
        <v>4.166666666666667</v>
      </c>
      <c r="N101">
        <v>1.7583407520848263E-4</v>
      </c>
      <c r="P101">
        <v>4.166666666666667</v>
      </c>
      <c r="Q101">
        <v>1.8426035871784514E-4</v>
      </c>
    </row>
    <row r="102" spans="1:17" x14ac:dyDescent="0.25">
      <c r="A102">
        <v>4.208333333333333</v>
      </c>
      <c r="B102">
        <v>1.8742474821854227E-4</v>
      </c>
      <c r="D102">
        <v>4.208333333333333</v>
      </c>
      <c r="E102">
        <v>1.8451250694887978E-4</v>
      </c>
      <c r="G102">
        <v>4.208333333333333</v>
      </c>
      <c r="H102">
        <v>1.8109350962061636E-4</v>
      </c>
      <c r="J102">
        <v>4.208333333333333</v>
      </c>
      <c r="K102">
        <v>1.8284126467391852E-4</v>
      </c>
      <c r="M102">
        <v>4.208333333333333</v>
      </c>
      <c r="N102">
        <v>1.7755220654729816E-4</v>
      </c>
      <c r="P102">
        <v>4.208333333333333</v>
      </c>
      <c r="Q102">
        <v>1.8682453245533756E-4</v>
      </c>
    </row>
    <row r="103" spans="1:17" x14ac:dyDescent="0.25">
      <c r="A103">
        <v>4.25</v>
      </c>
      <c r="B103">
        <v>1.9019374833997423E-4</v>
      </c>
      <c r="D103">
        <v>4.25</v>
      </c>
      <c r="E103">
        <v>1.8686534765800146E-4</v>
      </c>
      <c r="G103">
        <v>4.25</v>
      </c>
      <c r="H103">
        <v>1.8312781470440346E-4</v>
      </c>
      <c r="J103">
        <v>4.25</v>
      </c>
      <c r="K103">
        <v>1.8503581519230456E-4</v>
      </c>
      <c r="M103">
        <v>4.25</v>
      </c>
      <c r="N103">
        <v>1.7926273158253014E-4</v>
      </c>
      <c r="P103">
        <v>4.25</v>
      </c>
      <c r="Q103">
        <v>1.8937677997915738E-4</v>
      </c>
    </row>
    <row r="104" spans="1:17" x14ac:dyDescent="0.25">
      <c r="A104">
        <v>4.291666666666667</v>
      </c>
      <c r="B104">
        <v>1.9284728867073782E-4</v>
      </c>
      <c r="D104">
        <v>4.291666666666667</v>
      </c>
      <c r="E104">
        <v>1.8920737983187244E-4</v>
      </c>
      <c r="G104">
        <v>4.291666666666667</v>
      </c>
      <c r="H104">
        <v>1.8515293198489026E-4</v>
      </c>
      <c r="J104">
        <v>4.291666666666667</v>
      </c>
      <c r="K104">
        <v>1.8722036279557794E-4</v>
      </c>
      <c r="M104">
        <v>4.291666666666667</v>
      </c>
      <c r="N104">
        <v>1.8096571568739254E-4</v>
      </c>
      <c r="P104">
        <v>4.291666666666667</v>
      </c>
      <c r="Q104">
        <v>1.9191720581394412E-4</v>
      </c>
    </row>
    <row r="105" spans="1:17" x14ac:dyDescent="0.25">
      <c r="A105">
        <v>4.333333333333333</v>
      </c>
      <c r="B105">
        <v>1.9548952981623879E-4</v>
      </c>
      <c r="D105">
        <v>4.333333333333333</v>
      </c>
      <c r="E105">
        <v>1.915386955183749E-4</v>
      </c>
      <c r="G105">
        <v>4.333333333333333</v>
      </c>
      <c r="H105">
        <v>1.8716893998780936E-4</v>
      </c>
      <c r="J105">
        <v>4.333333333333333</v>
      </c>
      <c r="K105">
        <v>1.8939499281050886E-4</v>
      </c>
      <c r="M105">
        <v>4.333333333333333</v>
      </c>
      <c r="N105">
        <v>1.8266122364649496E-4</v>
      </c>
      <c r="P105">
        <v>4.333333333333333</v>
      </c>
      <c r="Q105">
        <v>1.9444591043272564E-4</v>
      </c>
    </row>
    <row r="106" spans="1:17" x14ac:dyDescent="0.25">
      <c r="A106">
        <v>4.375</v>
      </c>
      <c r="B106">
        <v>1.9811956136087957E-4</v>
      </c>
      <c r="D106">
        <v>4.375</v>
      </c>
      <c r="E106">
        <v>1.9385938593677871E-4</v>
      </c>
      <c r="G106">
        <v>4.375</v>
      </c>
      <c r="H106">
        <v>1.891759165321418E-4</v>
      </c>
      <c r="J106">
        <v>4.375</v>
      </c>
      <c r="K106">
        <v>1.9155978979582566E-4</v>
      </c>
      <c r="M106">
        <v>4.375</v>
      </c>
      <c r="N106">
        <v>1.8434931966152912E-4</v>
      </c>
      <c r="P106">
        <v>4.375</v>
      </c>
      <c r="Q106">
        <v>1.9696299343437165E-4</v>
      </c>
    </row>
    <row r="107" spans="1:17" x14ac:dyDescent="0.25">
      <c r="A107">
        <v>4.416666666666667</v>
      </c>
      <c r="B107">
        <v>2.0118345087170693E-4</v>
      </c>
      <c r="D107">
        <v>4.416666666666667</v>
      </c>
      <c r="E107">
        <v>1.9685085246539636E-4</v>
      </c>
      <c r="G107">
        <v>4.416666666666667</v>
      </c>
      <c r="H107">
        <v>1.9208776408088062E-4</v>
      </c>
      <c r="J107">
        <v>4.416666666666667</v>
      </c>
      <c r="K107">
        <v>1.9451216319004713E-4</v>
      </c>
      <c r="M107">
        <v>4.416666666666667</v>
      </c>
      <c r="N107">
        <v>1.8717911506346753E-4</v>
      </c>
      <c r="P107">
        <v>4.416666666666667</v>
      </c>
      <c r="Q107">
        <v>2.0000722129044838E-4</v>
      </c>
    </row>
    <row r="108" spans="1:17" x14ac:dyDescent="0.25">
      <c r="A108">
        <v>4.458333333333333</v>
      </c>
      <c r="B108">
        <v>2.0429942650421838E-4</v>
      </c>
      <c r="D108">
        <v>4.458333333333333</v>
      </c>
      <c r="E108">
        <v>1.9989317392500052E-4</v>
      </c>
      <c r="G108">
        <v>4.458333333333333</v>
      </c>
      <c r="H108">
        <v>1.9504911303794799E-4</v>
      </c>
      <c r="J108">
        <v>4.458333333333333</v>
      </c>
      <c r="K108">
        <v>1.9751472693197035E-4</v>
      </c>
      <c r="M108">
        <v>4.458333333333333</v>
      </c>
      <c r="N108">
        <v>1.9005701698723889E-4</v>
      </c>
      <c r="P108">
        <v>4.458333333333333</v>
      </c>
      <c r="Q108">
        <v>2.031032010200784E-4</v>
      </c>
    </row>
    <row r="109" spans="1:17" x14ac:dyDescent="0.25">
      <c r="A109">
        <v>4.5</v>
      </c>
      <c r="B109">
        <v>2.074683737224825E-4</v>
      </c>
      <c r="D109">
        <v>4.5</v>
      </c>
      <c r="E109">
        <v>2.0298721484941795E-4</v>
      </c>
      <c r="G109">
        <v>4.5</v>
      </c>
      <c r="H109">
        <v>1.9806080492728553E-4</v>
      </c>
      <c r="J109">
        <v>4.5</v>
      </c>
      <c r="K109">
        <v>2.0056833425750628E-4</v>
      </c>
      <c r="M109">
        <v>4.5</v>
      </c>
      <c r="N109">
        <v>1.9298384324371436E-4</v>
      </c>
      <c r="P109">
        <v>4.5</v>
      </c>
      <c r="Q109">
        <v>2.0625181240511214E-4</v>
      </c>
    </row>
    <row r="110" spans="1:17" x14ac:dyDescent="0.25">
      <c r="A110">
        <v>4.541666666666667</v>
      </c>
      <c r="B110">
        <v>2.1069119304345708E-4</v>
      </c>
      <c r="D110">
        <v>4.541666666666667</v>
      </c>
      <c r="E110">
        <v>2.0613385446955045E-4</v>
      </c>
      <c r="G110">
        <v>4.541666666666667</v>
      </c>
      <c r="H110">
        <v>2.0112369557874179E-4</v>
      </c>
      <c r="J110">
        <v>4.541666666666667</v>
      </c>
      <c r="K110">
        <v>2.036738529075763E-4</v>
      </c>
      <c r="M110">
        <v>4.541666666666667</v>
      </c>
      <c r="N110">
        <v>1.9596042554654992E-4</v>
      </c>
      <c r="P110">
        <v>4.541666666666667</v>
      </c>
      <c r="Q110">
        <v>2.0945395018369146E-4</v>
      </c>
    </row>
    <row r="111" spans="1:17" x14ac:dyDescent="0.25">
      <c r="A111">
        <v>4.583333333333333</v>
      </c>
      <c r="B111">
        <v>2.1396880029288828E-4</v>
      </c>
      <c r="D111">
        <v>4.583333333333333</v>
      </c>
      <c r="E111">
        <v>2.0933398696322523E-4</v>
      </c>
      <c r="G111">
        <v>4.583333333333333</v>
      </c>
      <c r="H111">
        <v>2.0423865537127283E-4</v>
      </c>
      <c r="J111">
        <v>4.583333333333333</v>
      </c>
      <c r="K111">
        <v>2.068321653746975E-4</v>
      </c>
      <c r="M111">
        <v>4.583333333333333</v>
      </c>
      <c r="N111">
        <v>1.9898760974853367E-4</v>
      </c>
      <c r="P111">
        <v>4.583333333333333</v>
      </c>
      <c r="Q111">
        <v>2.1271052430450659E-4</v>
      </c>
    </row>
    <row r="112" spans="1:17" x14ac:dyDescent="0.25">
      <c r="A112">
        <v>4.625</v>
      </c>
      <c r="B112">
        <v>2.1730212686555983E-4</v>
      </c>
      <c r="D112">
        <v>4.625</v>
      </c>
      <c r="E112">
        <v>2.1258852170929246E-4</v>
      </c>
      <c r="G112">
        <v>4.625</v>
      </c>
      <c r="H112">
        <v>2.0740656948027689E-4</v>
      </c>
      <c r="J112">
        <v>4.625</v>
      </c>
      <c r="K112">
        <v>2.1004416915375976E-4</v>
      </c>
      <c r="M112">
        <v>4.625</v>
      </c>
      <c r="N112">
        <v>2.0206625608195115E-4</v>
      </c>
      <c r="P112">
        <v>4.625</v>
      </c>
      <c r="Q112">
        <v>2.1602246018537563E-4</v>
      </c>
    </row>
    <row r="113" spans="1:17" x14ac:dyDescent="0.25">
      <c r="A113">
        <v>4.666666666666667</v>
      </c>
      <c r="B113">
        <v>2.2069211998996675E-4</v>
      </c>
      <c r="D113">
        <v>4.666666666666667</v>
      </c>
      <c r="E113">
        <v>2.1589838354604284E-4</v>
      </c>
      <c r="G113">
        <v>4.666666666666667</v>
      </c>
      <c r="H113">
        <v>2.1062833812913396E-4</v>
      </c>
      <c r="J113">
        <v>4.666666666666667</v>
      </c>
      <c r="K113">
        <v>2.1331077699706608E-4</v>
      </c>
      <c r="M113">
        <v>4.666666666666667</v>
      </c>
      <c r="N113">
        <v>2.0519723940303671E-4</v>
      </c>
      <c r="P113">
        <v>4.666666666666667</v>
      </c>
      <c r="Q113">
        <v>2.1939069897621943E-4</v>
      </c>
    </row>
    <row r="114" spans="1:17" x14ac:dyDescent="0.25">
      <c r="A114">
        <v>4.708333333333333</v>
      </c>
      <c r="B114">
        <v>2.2413974299748858E-4</v>
      </c>
      <c r="D114">
        <v>4.708333333333333</v>
      </c>
      <c r="E114">
        <v>2.1926451303401804E-4</v>
      </c>
      <c r="G114">
        <v>4.708333333333333</v>
      </c>
      <c r="H114">
        <v>2.1390487684502167E-4</v>
      </c>
      <c r="J114">
        <v>4.708333333333333</v>
      </c>
      <c r="K114">
        <v>2.1663291717370867E-4</v>
      </c>
      <c r="M114">
        <v>4.708333333333333</v>
      </c>
      <c r="N114">
        <v>2.0838144944058078E-4</v>
      </c>
      <c r="P114">
        <v>4.708333333333333</v>
      </c>
      <c r="Q114">
        <v>2.2281619782650762E-4</v>
      </c>
    </row>
    <row r="115" spans="1:17" x14ac:dyDescent="0.25">
      <c r="A115">
        <v>4.75</v>
      </c>
      <c r="B115">
        <v>2.2764597559613833E-4</v>
      </c>
      <c r="D115">
        <v>4.75</v>
      </c>
      <c r="E115">
        <v>2.2268786672328877E-4</v>
      </c>
      <c r="G115">
        <v>4.75</v>
      </c>
      <c r="H115">
        <v>2.1723711671907945E-4</v>
      </c>
      <c r="J115">
        <v>4.75</v>
      </c>
      <c r="K115">
        <v>2.2001153373335411E-4</v>
      </c>
      <c r="M115">
        <v>4.75</v>
      </c>
      <c r="N115">
        <v>2.1161979104876303E-4</v>
      </c>
      <c r="P115">
        <v>4.75</v>
      </c>
      <c r="Q115">
        <v>2.2629993015725066E-4</v>
      </c>
    </row>
    <row r="116" spans="1:17" x14ac:dyDescent="0.25">
      <c r="A116">
        <v>4.791666666666667</v>
      </c>
      <c r="B116">
        <v>2.3121181414896509E-4</v>
      </c>
      <c r="D116">
        <v>4.791666666666667</v>
      </c>
      <c r="E116">
        <v>2.2616941742527712E-4</v>
      </c>
      <c r="G116">
        <v>4.791666666666667</v>
      </c>
      <c r="H116">
        <v>2.2062600467099623E-4</v>
      </c>
      <c r="J116">
        <v>4.791666666666667</v>
      </c>
      <c r="K116">
        <v>2.2344758677451357E-4</v>
      </c>
      <c r="M116">
        <v>4.791666666666667</v>
      </c>
      <c r="N116">
        <v>2.1491318446428443E-4</v>
      </c>
      <c r="P116">
        <v>4.791666666666667</v>
      </c>
      <c r="Q116">
        <v>2.2984288593761633E-4</v>
      </c>
    </row>
    <row r="117" spans="1:17" x14ac:dyDescent="0.25">
      <c r="A117">
        <v>4.833333333333333</v>
      </c>
      <c r="B117">
        <v>2.3483827195718991E-4</v>
      </c>
      <c r="D117">
        <v>4.833333333333333</v>
      </c>
      <c r="E117">
        <v>2.2971015448919921E-4</v>
      </c>
      <c r="G117">
        <v>4.833333333333333</v>
      </c>
      <c r="H117">
        <v>2.2407250371809555E-4</v>
      </c>
      <c r="J117">
        <v>4.833333333333333</v>
      </c>
      <c r="K117">
        <v>2.269420527173727E-4</v>
      </c>
      <c r="M117">
        <v>4.833333333333333</v>
      </c>
      <c r="N117">
        <v>2.1826256556786968E-4</v>
      </c>
      <c r="P117">
        <v>4.833333333333333</v>
      </c>
      <c r="Q117">
        <v>2.3344607196624823E-4</v>
      </c>
    </row>
    <row r="118" spans="1:17" x14ac:dyDescent="0.25">
      <c r="A118">
        <v>4.875</v>
      </c>
      <c r="B118">
        <v>2.3852637954815457E-4</v>
      </c>
      <c r="D118">
        <v>4.875</v>
      </c>
      <c r="E118">
        <v>2.33311084083208E-4</v>
      </c>
      <c r="G118">
        <v>4.875</v>
      </c>
      <c r="H118">
        <v>2.275775932489956E-4</v>
      </c>
      <c r="J118">
        <v>4.875</v>
      </c>
      <c r="K118">
        <v>2.3049592458126045E-4</v>
      </c>
      <c r="M118">
        <v>4.875</v>
      </c>
      <c r="N118">
        <v>2.216688861502159E-4</v>
      </c>
      <c r="P118">
        <v>4.875</v>
      </c>
      <c r="Q118">
        <v>2.3711051215736688E-4</v>
      </c>
    </row>
    <row r="119" spans="1:17" x14ac:dyDescent="0.25">
      <c r="A119">
        <v>4.916666666666667</v>
      </c>
      <c r="B119">
        <v>2.4227718496816559E-4</v>
      </c>
      <c r="D119">
        <v>4.916666666666667</v>
      </c>
      <c r="E119">
        <v>2.3697322948031498E-4</v>
      </c>
      <c r="G119">
        <v>4.916666666666667</v>
      </c>
      <c r="H119">
        <v>2.3114226930192095E-4</v>
      </c>
      <c r="J119">
        <v>4.916666666666667</v>
      </c>
      <c r="K119">
        <v>2.3411021226683431E-4</v>
      </c>
      <c r="M119">
        <v>4.916666666666667</v>
      </c>
      <c r="N119">
        <v>2.2513311418246196E-4</v>
      </c>
      <c r="P119">
        <v>4.916666666666667</v>
      </c>
      <c r="Q119">
        <v>2.408372478317345E-4</v>
      </c>
    </row>
    <row r="120" spans="1:17" x14ac:dyDescent="0.25">
      <c r="A120">
        <v>4.958333333333333</v>
      </c>
      <c r="B120">
        <v>2.4609175408031684E-4</v>
      </c>
      <c r="D120">
        <v>4.958333333333333</v>
      </c>
      <c r="E120">
        <v>2.4069763134917271E-4</v>
      </c>
      <c r="G120">
        <v>4.958333333333333</v>
      </c>
      <c r="H120">
        <v>2.3476754484774601E-4</v>
      </c>
      <c r="J120">
        <v>4.958333333333333</v>
      </c>
      <c r="K120">
        <v>2.3778594284306292E-4</v>
      </c>
      <c r="M120">
        <v>4.958333333333333</v>
      </c>
      <c r="N120">
        <v>2.2865623409125624E-4</v>
      </c>
      <c r="P120">
        <v>4.958333333333333</v>
      </c>
      <c r="Q120">
        <v>2.4462733801256642E-4</v>
      </c>
    </row>
    <row r="121" spans="1:17" x14ac:dyDescent="0.25">
      <c r="A121">
        <v>5</v>
      </c>
      <c r="B121">
        <v>2.4997117086737465E-4</v>
      </c>
      <c r="D121">
        <v>5</v>
      </c>
      <c r="E121">
        <v>2.4448534804980102E-4</v>
      </c>
      <c r="G121">
        <v>5</v>
      </c>
      <c r="H121">
        <v>2.3845445007785013E-4</v>
      </c>
      <c r="J121">
        <v>5</v>
      </c>
      <c r="K121">
        <v>2.415241608390874E-4</v>
      </c>
      <c r="M121">
        <v>5</v>
      </c>
      <c r="N121">
        <v>2.322392470385E-4</v>
      </c>
      <c r="P121">
        <v>5</v>
      </c>
      <c r="Q121">
        <v>2.4848185972647246E-4</v>
      </c>
    </row>
    <row r="122" spans="1:17" x14ac:dyDescent="0.25">
      <c r="A122">
        <v>5.041666666666667</v>
      </c>
      <c r="B122">
        <v>2.5391653773981239E-4</v>
      </c>
      <c r="D122">
        <v>5.041666666666667</v>
      </c>
      <c r="E122">
        <v>2.4833745593434004E-4</v>
      </c>
      <c r="G122">
        <v>5.041666666666667</v>
      </c>
      <c r="H122">
        <v>2.4220403269686598E-4</v>
      </c>
      <c r="J122">
        <v>5.041666666666667</v>
      </c>
      <c r="K122">
        <v>2.4532592854104431E-4</v>
      </c>
      <c r="M122">
        <v>5.041666666666667</v>
      </c>
      <c r="N122">
        <v>2.3581004990416796E-4</v>
      </c>
      <c r="P122">
        <v>5.041666666666667</v>
      </c>
      <c r="Q122">
        <v>2.5240190830951492E-4</v>
      </c>
    </row>
    <row r="123" spans="1:17" x14ac:dyDescent="0.25">
      <c r="A123">
        <v>5.083333333333333</v>
      </c>
      <c r="B123">
        <v>2.579289758490816E-4</v>
      </c>
      <c r="D123">
        <v>5.083333333333333</v>
      </c>
      <c r="E123">
        <v>2.5225504965291622E-4</v>
      </c>
      <c r="G123">
        <v>5.083333333333333</v>
      </c>
      <c r="H123">
        <v>2.4601735822040512E-4</v>
      </c>
      <c r="J123">
        <v>5.083333333333333</v>
      </c>
      <c r="K123">
        <v>2.4919232629393444E-4</v>
      </c>
      <c r="M123">
        <v>5.083333333333333</v>
      </c>
      <c r="N123">
        <v>2.3929924956692209E-4</v>
      </c>
      <c r="P123">
        <v>5.083333333333333</v>
      </c>
      <c r="Q123">
        <v>2.5638859771846909E-4</v>
      </c>
    </row>
    <row r="124" spans="1:17" x14ac:dyDescent="0.25">
      <c r="A124">
        <v>5.125</v>
      </c>
      <c r="B124">
        <v>2.6200962540620843E-4</v>
      </c>
      <c r="D124">
        <v>5.125</v>
      </c>
      <c r="E124">
        <v>2.5623924246470821E-4</v>
      </c>
      <c r="G124">
        <v>5.125</v>
      </c>
      <c r="H124">
        <v>2.4989551027784437E-4</v>
      </c>
      <c r="J124">
        <v>5.125</v>
      </c>
      <c r="K124">
        <v>2.5312445280862374E-4</v>
      </c>
      <c r="M124">
        <v>5.125</v>
      </c>
      <c r="N124">
        <v>2.4276888004983238E-4</v>
      </c>
      <c r="P124">
        <v>5.125</v>
      </c>
      <c r="Q124">
        <v>2.6044306084737549E-4</v>
      </c>
    </row>
    <row r="125" spans="1:17" x14ac:dyDescent="0.25">
      <c r="A125">
        <v>5.166666666666667</v>
      </c>
      <c r="B125">
        <v>2.6615964600580644E-4</v>
      </c>
      <c r="D125">
        <v>5.166666666666667</v>
      </c>
      <c r="E125">
        <v>2.6029116655430068E-4</v>
      </c>
      <c r="G125">
        <v>5.166666666666667</v>
      </c>
      <c r="H125">
        <v>2.5383959092026016E-4</v>
      </c>
      <c r="J125">
        <v>5.166666666666667</v>
      </c>
      <c r="K125">
        <v>2.5712342547406272E-4</v>
      </c>
      <c r="M125">
        <v>5.166666666666667</v>
      </c>
      <c r="N125">
        <v>2.4621842494242254E-4</v>
      </c>
      <c r="P125">
        <v>5.166666666666667</v>
      </c>
      <c r="Q125">
        <v>2.6456644984947325E-4</v>
      </c>
    </row>
    <row r="126" spans="1:17" x14ac:dyDescent="0.25">
      <c r="A126">
        <v>5.208333333333333</v>
      </c>
      <c r="B126">
        <v>2.7038021695559755E-4</v>
      </c>
      <c r="D126">
        <v>5.208333333333333</v>
      </c>
      <c r="E126">
        <v>2.6441197335341619E-4</v>
      </c>
      <c r="G126">
        <v>5.208333333333333</v>
      </c>
      <c r="H126">
        <v>2.5785072093359695E-4</v>
      </c>
      <c r="J126">
        <v>5.208333333333333</v>
      </c>
      <c r="K126">
        <v>2.6119038067481422E-4</v>
      </c>
      <c r="M126">
        <v>5.208333333333333</v>
      </c>
      <c r="N126">
        <v>2.4964813700898136E-4</v>
      </c>
      <c r="P126">
        <v>5.208333333333333</v>
      </c>
      <c r="Q126">
        <v>2.6875993646460679E-4</v>
      </c>
    </row>
    <row r="127" spans="1:17" x14ac:dyDescent="0.25">
      <c r="A127">
        <v>5.25</v>
      </c>
      <c r="B127">
        <v>2.746725376115351E-4</v>
      </c>
      <c r="D127">
        <v>5.25</v>
      </c>
      <c r="E127">
        <v>2.686028338681167E-4</v>
      </c>
      <c r="G127">
        <v>5.25</v>
      </c>
      <c r="H127">
        <v>2.6193004015716054E-4</v>
      </c>
      <c r="J127">
        <v>5.25</v>
      </c>
      <c r="K127">
        <v>2.6532647411397846E-4</v>
      </c>
      <c r="M127">
        <v>5.25</v>
      </c>
      <c r="N127">
        <v>2.5305825689751169E-4</v>
      </c>
      <c r="P127">
        <v>5.25</v>
      </c>
      <c r="Q127">
        <v>2.7302471235219749E-4</v>
      </c>
    </row>
    <row r="128" spans="1:17" x14ac:dyDescent="0.25">
      <c r="A128">
        <v>5.291666666666667</v>
      </c>
      <c r="B128">
        <v>2.7903782771862356E-4</v>
      </c>
      <c r="D128">
        <v>5.291666666666667</v>
      </c>
      <c r="E128">
        <v>2.7286493901156712E-4</v>
      </c>
      <c r="G128">
        <v>5.291666666666667</v>
      </c>
      <c r="H128">
        <v>2.6607870780752472E-4</v>
      </c>
      <c r="J128">
        <v>5.291666666666667</v>
      </c>
      <c r="K128">
        <v>2.6953288114160852E-4</v>
      </c>
      <c r="M128">
        <v>5.291666666666667</v>
      </c>
      <c r="N128">
        <v>2.5644902265740022E-4</v>
      </c>
      <c r="P128">
        <v>5.291666666666667</v>
      </c>
      <c r="Q128">
        <v>2.7736198942987728E-4</v>
      </c>
    </row>
    <row r="129" spans="1:17" x14ac:dyDescent="0.25">
      <c r="A129">
        <v>5.333333333333333</v>
      </c>
      <c r="B129">
        <v>2.8347732775753262E-4</v>
      </c>
      <c r="D129">
        <v>5.333333333333333</v>
      </c>
      <c r="E129">
        <v>2.7719949994245609E-4</v>
      </c>
      <c r="G129">
        <v>5.333333333333333</v>
      </c>
      <c r="H129">
        <v>2.7029790280794507E-4</v>
      </c>
      <c r="J129">
        <v>5.333333333333333</v>
      </c>
      <c r="K129">
        <v>2.7381079708870828E-4</v>
      </c>
      <c r="M129">
        <v>5.333333333333333</v>
      </c>
      <c r="N129">
        <v>2.598206695549054E-4</v>
      </c>
      <c r="P129">
        <v>5.333333333333333</v>
      </c>
      <c r="Q129">
        <v>2.8177300021787761E-4</v>
      </c>
    </row>
    <row r="130" spans="1:17" x14ac:dyDescent="0.25">
      <c r="A130">
        <v>5.375</v>
      </c>
      <c r="B130">
        <v>2.8799229929710304E-4</v>
      </c>
      <c r="D130">
        <v>5.375</v>
      </c>
      <c r="E130">
        <v>2.8160774840917027E-4</v>
      </c>
      <c r="G130">
        <v>5.375</v>
      </c>
      <c r="H130">
        <v>2.7435775753941209E-4</v>
      </c>
      <c r="J130">
        <v>5.375</v>
      </c>
      <c r="K130">
        <v>2.7816143760690874E-4</v>
      </c>
      <c r="M130">
        <v>5.375</v>
      </c>
      <c r="N130">
        <v>2.6317343002395558E-4</v>
      </c>
      <c r="P130">
        <v>5.375</v>
      </c>
      <c r="Q130">
        <v>2.8625899818927398E-4</v>
      </c>
    </row>
    <row r="131" spans="1:17" x14ac:dyDescent="0.25">
      <c r="A131">
        <v>5.416666666666667</v>
      </c>
      <c r="B131">
        <v>2.9258402535284615E-4</v>
      </c>
      <c r="D131">
        <v>5.416666666666667</v>
      </c>
      <c r="E131">
        <v>2.8609093709981855E-4</v>
      </c>
      <c r="G131">
        <v>5.416666666666667</v>
      </c>
      <c r="H131">
        <v>2.7871769638527458E-4</v>
      </c>
      <c r="J131">
        <v>5.416666666666667</v>
      </c>
      <c r="K131">
        <v>2.8258603901391865E-4</v>
      </c>
      <c r="M131">
        <v>5.416666666666667</v>
      </c>
      <c r="N131">
        <v>2.6734323530205531E-4</v>
      </c>
      <c r="P131">
        <v>5.416666666666667</v>
      </c>
      <c r="Q131">
        <v>2.9082125812618403E-4</v>
      </c>
    </row>
    <row r="132" spans="1:17" x14ac:dyDescent="0.25">
      <c r="A132">
        <v>5.458333333333333</v>
      </c>
      <c r="B132">
        <v>2.9725381075153701E-4</v>
      </c>
      <c r="D132">
        <v>5.458333333333333</v>
      </c>
      <c r="E132">
        <v>2.9065033999820786E-4</v>
      </c>
      <c r="G132">
        <v>5.458333333333333</v>
      </c>
      <c r="H132">
        <v>2.8315175419151663E-4</v>
      </c>
      <c r="J132">
        <v>5.458333333333333</v>
      </c>
      <c r="K132">
        <v>2.8708585864484757E-4</v>
      </c>
      <c r="M132">
        <v>5.458333333333333</v>
      </c>
      <c r="N132">
        <v>2.7158392726988267E-4</v>
      </c>
      <c r="P132">
        <v>5.458333333333333</v>
      </c>
      <c r="Q132">
        <v>2.9546107648202152E-4</v>
      </c>
    </row>
    <row r="133" spans="1:17" x14ac:dyDescent="0.25">
      <c r="A133">
        <v>5.5</v>
      </c>
      <c r="B133">
        <v>3.0200298250200553E-4</v>
      </c>
      <c r="D133">
        <v>5.5</v>
      </c>
      <c r="E133">
        <v>2.9528725274586984E-4</v>
      </c>
      <c r="G133">
        <v>5.5</v>
      </c>
      <c r="H133">
        <v>2.8766119098046488E-4</v>
      </c>
      <c r="J133">
        <v>5.5</v>
      </c>
      <c r="K133">
        <v>2.9166217520950244E-4</v>
      </c>
      <c r="M133">
        <v>5.5</v>
      </c>
      <c r="N133">
        <v>2.7589671100116303E-4</v>
      </c>
      <c r="P133">
        <v>5.5</v>
      </c>
      <c r="Q133">
        <v>3.0017977174990836E-4</v>
      </c>
    </row>
    <row r="134" spans="1:17" x14ac:dyDescent="0.25">
      <c r="A134">
        <v>5.541666666666667</v>
      </c>
      <c r="B134">
        <v>3.0683289017223209E-4</v>
      </c>
      <c r="D134">
        <v>5.541666666666667</v>
      </c>
      <c r="E134">
        <v>3.0000299301024202E-4</v>
      </c>
      <c r="G134">
        <v>5.541666666666667</v>
      </c>
      <c r="H134">
        <v>2.9224728819482519E-4</v>
      </c>
      <c r="J134">
        <v>5.541666666666667</v>
      </c>
      <c r="K134">
        <v>2.9631628915575639E-4</v>
      </c>
      <c r="M134">
        <v>5.541666666666667</v>
      </c>
      <c r="N134">
        <v>2.8028281205587531E-4</v>
      </c>
      <c r="P134">
        <v>5.541666666666667</v>
      </c>
      <c r="Q134">
        <v>3.0497868483734923E-4</v>
      </c>
    </row>
    <row r="135" spans="1:17" x14ac:dyDescent="0.25">
      <c r="A135">
        <v>5.583333333333333</v>
      </c>
      <c r="B135">
        <v>3.1174490627285247E-4</v>
      </c>
      <c r="D135">
        <v>5.583333333333333</v>
      </c>
      <c r="E135">
        <v>3.0479890085910856E-4</v>
      </c>
      <c r="G135">
        <v>5.583333333333333</v>
      </c>
      <c r="H135">
        <v>2.9691134906182959E-4</v>
      </c>
      <c r="J135">
        <v>5.583333333333333</v>
      </c>
      <c r="K135">
        <v>3.0104952303909674E-4</v>
      </c>
      <c r="M135">
        <v>5.583333333333333</v>
      </c>
      <c r="N135">
        <v>2.8474347682851754E-4</v>
      </c>
      <c r="P135">
        <v>5.583333333333333</v>
      </c>
      <c r="Q135">
        <v>3.0985917944727659E-4</v>
      </c>
    </row>
    <row r="136" spans="1:17" x14ac:dyDescent="0.25">
      <c r="A136">
        <v>5.625</v>
      </c>
      <c r="B136">
        <v>3.1674042664718338E-4</v>
      </c>
      <c r="D136">
        <v>5.625</v>
      </c>
      <c r="E136">
        <v>3.0967633914140587E-4</v>
      </c>
      <c r="G136">
        <v>5.625</v>
      </c>
      <c r="H136">
        <v>3.0165469896357311E-4</v>
      </c>
      <c r="J136">
        <v>5.625</v>
      </c>
      <c r="K136">
        <v>3.0586322189845374E-4</v>
      </c>
      <c r="M136">
        <v>5.625</v>
      </c>
      <c r="N136">
        <v>2.8927997290229473E-4</v>
      </c>
      <c r="P136">
        <v>5.625</v>
      </c>
      <c r="Q136">
        <v>3.148226424655728E-4</v>
      </c>
    </row>
    <row r="137" spans="1:17" x14ac:dyDescent="0.25">
      <c r="A137">
        <v>5.666666666666667</v>
      </c>
      <c r="B137">
        <v>3.2182087086787787E-4</v>
      </c>
      <c r="D137">
        <v>5.666666666666667</v>
      </c>
      <c r="E137">
        <v>3.1463669387450221E-4</v>
      </c>
      <c r="G137">
        <v>5.666666666666667</v>
      </c>
      <c r="H137">
        <v>3.0647868581364633E-4</v>
      </c>
      <c r="J137">
        <v>5.666666666666667</v>
      </c>
      <c r="K137">
        <v>3.1075875363841985E-4</v>
      </c>
      <c r="M137">
        <v>5.666666666666667</v>
      </c>
      <c r="N137">
        <v>2.9389358940932613E-4</v>
      </c>
      <c r="P137">
        <v>5.666666666666667</v>
      </c>
      <c r="Q137">
        <v>3.1987048435517986E-4</v>
      </c>
    </row>
    <row r="138" spans="1:17" x14ac:dyDescent="0.25">
      <c r="A138">
        <v>5.708333333333333</v>
      </c>
      <c r="B138">
        <v>3.2698768264032425E-4</v>
      </c>
      <c r="D138">
        <v>5.708333333333333</v>
      </c>
      <c r="E138">
        <v>3.1968137463806118E-4</v>
      </c>
      <c r="G138">
        <v>5.708333333333333</v>
      </c>
      <c r="H138">
        <v>3.1138468044017073E-4</v>
      </c>
      <c r="J138">
        <v>5.708333333333333</v>
      </c>
      <c r="K138">
        <v>3.1573750941796546E-4</v>
      </c>
      <c r="M138">
        <v>5.708333333333333</v>
      </c>
      <c r="N138">
        <v>2.9858563739697713E-4</v>
      </c>
      <c r="P138">
        <v>5.708333333333333</v>
      </c>
      <c r="Q138">
        <v>3.2500413955691035E-4</v>
      </c>
    </row>
    <row r="139" spans="1:17" x14ac:dyDescent="0.25">
      <c r="A139">
        <v>5.75</v>
      </c>
      <c r="B139">
        <v>3.3224233021290217E-4</v>
      </c>
      <c r="D139">
        <v>5.75</v>
      </c>
      <c r="E139">
        <v>3.2481181497460065E-4</v>
      </c>
      <c r="G139">
        <v>5.75</v>
      </c>
      <c r="H139">
        <v>3.1637407697534604E-4</v>
      </c>
      <c r="J139">
        <v>5.75</v>
      </c>
      <c r="K139">
        <v>3.2080090404576326E-4</v>
      </c>
      <c r="M139">
        <v>5.75</v>
      </c>
      <c r="N139">
        <v>3.0335745020041821E-4</v>
      </c>
      <c r="P139">
        <v>5.75</v>
      </c>
      <c r="Q139">
        <v>3.3022506689707026E-4</v>
      </c>
    </row>
    <row r="140" spans="1:17" x14ac:dyDescent="0.25">
      <c r="A140">
        <v>5.791666666666667</v>
      </c>
      <c r="B140">
        <v>3.3758630679421391E-4</v>
      </c>
      <c r="D140">
        <v>5.791666666666667</v>
      </c>
      <c r="E140">
        <v>3.3002947279686131E-4</v>
      </c>
      <c r="G140">
        <v>5.791666666666667</v>
      </c>
      <c r="H140">
        <v>3.2144829325161933E-4</v>
      </c>
      <c r="J140">
        <v>5.791666666666667</v>
      </c>
      <c r="K140">
        <v>3.2595037638223368E-4</v>
      </c>
      <c r="M140">
        <v>5.791666666666667</v>
      </c>
      <c r="N140">
        <v>3.0821038382151771E-4</v>
      </c>
      <c r="P140">
        <v>5.791666666666667</v>
      </c>
      <c r="Q140">
        <v>3.3553475000201282E-4</v>
      </c>
    </row>
    <row r="141" spans="1:17" x14ac:dyDescent="0.25">
      <c r="A141">
        <v>5.833333333333333</v>
      </c>
      <c r="B141">
        <v>3.43021130977408E-4</v>
      </c>
      <c r="D141">
        <v>5.833333333333333</v>
      </c>
      <c r="E141">
        <v>3.3533583080210037E-4</v>
      </c>
      <c r="G141">
        <v>5.833333333333333</v>
      </c>
      <c r="H141">
        <v>3.2660877120458927E-4</v>
      </c>
      <c r="J141">
        <v>5.833333333333333</v>
      </c>
      <c r="K141">
        <v>3.3118738974842406E-4</v>
      </c>
      <c r="M141">
        <v>5.833333333333333</v>
      </c>
      <c r="N141">
        <v>3.1314581731417589E-4</v>
      </c>
      <c r="P141">
        <v>5.833333333333333</v>
      </c>
      <c r="Q141">
        <v>3.4093469771973945E-4</v>
      </c>
    </row>
    <row r="142" spans="1:17" x14ac:dyDescent="0.25">
      <c r="A142">
        <v>5.875</v>
      </c>
      <c r="B142">
        <v>3.485483471717163E-4</v>
      </c>
      <c r="D142">
        <v>5.875</v>
      </c>
      <c r="E142">
        <v>3.407323968934285E-4</v>
      </c>
      <c r="G142">
        <v>5.875</v>
      </c>
      <c r="H142">
        <v>3.3185697728275966E-4</v>
      </c>
      <c r="J142">
        <v>5.875</v>
      </c>
      <c r="K142">
        <v>3.3651343234183972E-4</v>
      </c>
      <c r="M142">
        <v>5.875</v>
      </c>
      <c r="N142">
        <v>3.1816515317620932E-4</v>
      </c>
      <c r="P142">
        <v>5.875</v>
      </c>
      <c r="Q142">
        <v>3.4642644454866746E-4</v>
      </c>
    </row>
    <row r="143" spans="1:17" x14ac:dyDescent="0.25">
      <c r="A143">
        <v>5.916666666666667</v>
      </c>
      <c r="B143">
        <v>3.5416952604132789E-4</v>
      </c>
      <c r="D143">
        <v>5.916666666666667</v>
      </c>
      <c r="E143">
        <v>3.462207046083092E-4</v>
      </c>
      <c r="G143">
        <v>5.916666666666667</v>
      </c>
      <c r="H143">
        <v>3.3719440286425896E-4</v>
      </c>
      <c r="J143">
        <v>5.916666666666667</v>
      </c>
      <c r="K143">
        <v>3.4193001765934334E-4</v>
      </c>
      <c r="M143">
        <v>5.916666666666667</v>
      </c>
      <c r="N143">
        <v>3.2326981774789728E-4</v>
      </c>
      <c r="P143">
        <v>5.916666666666667</v>
      </c>
      <c r="Q143">
        <v>3.5201155107368717E-4</v>
      </c>
    </row>
    <row r="144" spans="1:17" x14ac:dyDescent="0.25">
      <c r="A144">
        <v>5.958333333333333</v>
      </c>
      <c r="B144">
        <v>3.5988626495172285E-4</v>
      </c>
      <c r="D144">
        <v>5.958333333333333</v>
      </c>
      <c r="E144">
        <v>3.5180231355434288E-4</v>
      </c>
      <c r="G144">
        <v>5.958333333333333</v>
      </c>
      <c r="H144">
        <v>3.4262256468064377E-4</v>
      </c>
      <c r="J144">
        <v>5.958333333333333</v>
      </c>
      <c r="K144">
        <v>3.4743868492724458E-4</v>
      </c>
      <c r="M144">
        <v>5.958333333333333</v>
      </c>
      <c r="N144">
        <v>3.2846126161730388E-4</v>
      </c>
      <c r="P144">
        <v>5.958333333333333</v>
      </c>
      <c r="Q144">
        <v>3.5769160440963225E-4</v>
      </c>
    </row>
    <row r="145" spans="1:17" x14ac:dyDescent="0.25">
      <c r="A145">
        <v>6</v>
      </c>
      <c r="B145">
        <v>3.6570018842359454E-4</v>
      </c>
      <c r="D145">
        <v>6</v>
      </c>
      <c r="E145">
        <v>3.5747880985245912E-4</v>
      </c>
      <c r="G145">
        <v>6</v>
      </c>
      <c r="H145">
        <v>3.4814300524790712E-4</v>
      </c>
      <c r="J145">
        <v>6</v>
      </c>
      <c r="K145">
        <v>3.5304099953870012E-4</v>
      </c>
      <c r="M145">
        <v>6</v>
      </c>
      <c r="N145">
        <v>3.3374096003249048E-4</v>
      </c>
      <c r="P145">
        <v>6</v>
      </c>
      <c r="Q145">
        <v>3.6346821865228842E-4</v>
      </c>
    </row>
    <row r="146" spans="1:17" x14ac:dyDescent="0.25">
      <c r="A146">
        <v>6.041666666666667</v>
      </c>
      <c r="B146">
        <v>3.7161294859448807E-4</v>
      </c>
      <c r="D146">
        <v>6.041666666666667</v>
      </c>
      <c r="E146">
        <v>3.6325180658764334E-4</v>
      </c>
      <c r="G146">
        <v>6.041666666666667</v>
      </c>
      <c r="H146">
        <v>3.5375729330481398E-4</v>
      </c>
      <c r="J146">
        <v>6.041666666666667</v>
      </c>
      <c r="K146">
        <v>3.5873855349855048E-4</v>
      </c>
      <c r="M146">
        <v>6.041666666666667</v>
      </c>
      <c r="N146">
        <v>3.3911041332073527E-4</v>
      </c>
      <c r="P146">
        <v>6.041666666666667</v>
      </c>
      <c r="Q146">
        <v>3.6934303533706975E-4</v>
      </c>
    </row>
    <row r="147" spans="1:17" x14ac:dyDescent="0.25">
      <c r="A147">
        <v>6.083333333333333</v>
      </c>
      <c r="B147">
        <v>3.7762622568828679E-4</v>
      </c>
      <c r="D147">
        <v>6.083333333333333</v>
      </c>
      <c r="E147">
        <v>3.6912294426732567E-4</v>
      </c>
      <c r="G147">
        <v>6.083333333333333</v>
      </c>
      <c r="H147">
        <v>3.5946702425868819E-4</v>
      </c>
      <c r="J147">
        <v>6.083333333333333</v>
      </c>
      <c r="K147">
        <v>3.6453296587571826E-4</v>
      </c>
      <c r="M147">
        <v>6.083333333333333</v>
      </c>
      <c r="N147">
        <v>3.4457114731488019E-4</v>
      </c>
      <c r="P147">
        <v>6.083333333333333</v>
      </c>
      <c r="Q147">
        <v>3.7531772390549237E-4</v>
      </c>
    </row>
    <row r="148" spans="1:17" x14ac:dyDescent="0.25">
      <c r="A148">
        <v>6.125</v>
      </c>
      <c r="B148">
        <v>3.8374172849268008E-4</v>
      </c>
      <c r="D148">
        <v>6.125</v>
      </c>
      <c r="E148">
        <v>3.7509389128756264E-4</v>
      </c>
      <c r="G148">
        <v>6.125</v>
      </c>
      <c r="H148">
        <v>3.6527382063877839E-4</v>
      </c>
      <c r="J148">
        <v>6.125</v>
      </c>
      <c r="K148">
        <v>3.7042588326329786E-4</v>
      </c>
      <c r="M148">
        <v>6.125</v>
      </c>
      <c r="N148">
        <v>3.5012471378692561E-4</v>
      </c>
      <c r="P148">
        <v>6.125</v>
      </c>
      <c r="Q148">
        <v>3.8139398217957812E-4</v>
      </c>
    </row>
    <row r="149" spans="1:17" x14ac:dyDescent="0.25">
      <c r="A149">
        <v>6.166666666666667</v>
      </c>
      <c r="B149">
        <v>3.8996119484474806E-4</v>
      </c>
      <c r="D149">
        <v>6.166666666666667</v>
      </c>
      <c r="E149">
        <v>3.8116634440714359E-4</v>
      </c>
      <c r="G149">
        <v>6.166666666666667</v>
      </c>
      <c r="H149">
        <v>3.7117933255732995E-4</v>
      </c>
      <c r="J149">
        <v>6.166666666666667</v>
      </c>
      <c r="K149">
        <v>3.7641898024646635E-4</v>
      </c>
      <c r="M149">
        <v>6.166666666666667</v>
      </c>
      <c r="N149">
        <v>3.5577269088899572E-4</v>
      </c>
      <c r="P149">
        <v>6.166666666666667</v>
      </c>
      <c r="Q149">
        <v>3.8757353684432339E-4</v>
      </c>
    </row>
    <row r="150" spans="1:17" x14ac:dyDescent="0.25">
      <c r="A150">
        <v>6.208333333333333</v>
      </c>
      <c r="B150">
        <v>3.9628639212480125E-4</v>
      </c>
      <c r="D150">
        <v>6.208333333333333</v>
      </c>
      <c r="E150">
        <v>3.873420292297575E-4</v>
      </c>
      <c r="G150">
        <v>6.208333333333333</v>
      </c>
      <c r="H150">
        <v>3.7718523817849699E-4</v>
      </c>
      <c r="J150">
        <v>6.208333333333333</v>
      </c>
      <c r="K150">
        <v>3.825139598783487E-4</v>
      </c>
      <c r="M150">
        <v>6.208333333333333</v>
      </c>
      <c r="N150">
        <v>3.6151668360180107E-4</v>
      </c>
      <c r="P150">
        <v>6.208333333333333</v>
      </c>
      <c r="Q150">
        <v>3.9385814393836922E-4</v>
      </c>
    </row>
    <row r="151" spans="1:17" x14ac:dyDescent="0.25">
      <c r="A151">
        <v>6.25</v>
      </c>
      <c r="B151">
        <v>4.0271911775861525E-4</v>
      </c>
      <c r="D151">
        <v>6.25</v>
      </c>
      <c r="E151">
        <v>3.9362270069435577E-4</v>
      </c>
      <c r="G151">
        <v>6.25</v>
      </c>
      <c r="H151">
        <v>3.8329324419522382E-4</v>
      </c>
      <c r="J151">
        <v>6.25</v>
      </c>
      <c r="K151">
        <v>3.8871255416397311E-4</v>
      </c>
      <c r="M151">
        <v>6.25</v>
      </c>
      <c r="N151">
        <v>3.673583241907241E-4</v>
      </c>
      <c r="P151">
        <v>6.25</v>
      </c>
      <c r="Q151">
        <v>4.0024958935301396E-4</v>
      </c>
    </row>
    <row r="152" spans="1:17" x14ac:dyDescent="0.25">
      <c r="A152">
        <v>6.291666666666667</v>
      </c>
      <c r="B152">
        <v>4.092611997282042E-4</v>
      </c>
      <c r="D152">
        <v>6.291666666666667</v>
      </c>
      <c r="E152">
        <v>4.0001014357385231E-4</v>
      </c>
      <c r="G152">
        <v>6.291666666666667</v>
      </c>
      <c r="H152">
        <v>3.8950508631423512E-4</v>
      </c>
      <c r="J152">
        <v>6.291666666666667</v>
      </c>
      <c r="K152">
        <v>3.9501652455245306E-4</v>
      </c>
      <c r="M152">
        <v>6.291666666666667</v>
      </c>
      <c r="N152">
        <v>3.7329927266965883E-4</v>
      </c>
      <c r="P152">
        <v>6.291666666666667</v>
      </c>
      <c r="Q152">
        <v>4.0674968933970758E-4</v>
      </c>
    </row>
    <row r="153" spans="1:17" x14ac:dyDescent="0.25">
      <c r="A153">
        <v>6.333333333333333</v>
      </c>
      <c r="B153">
        <v>4.1591449709127605E-4</v>
      </c>
      <c r="D153">
        <v>6.333333333333333</v>
      </c>
      <c r="E153">
        <v>4.065061729823002E-4</v>
      </c>
      <c r="G153">
        <v>6.333333333333333</v>
      </c>
      <c r="H153">
        <v>3.9582252974926951E-4</v>
      </c>
      <c r="J153">
        <v>6.333333333333333</v>
      </c>
      <c r="K153">
        <v>4.0142766243753711E-4</v>
      </c>
      <c r="M153">
        <v>6.333333333333333</v>
      </c>
      <c r="N153">
        <v>3.7934121727273545E-4</v>
      </c>
      <c r="P153">
        <v>6.333333333333333</v>
      </c>
      <c r="Q153">
        <v>4.1336029102617504E-4</v>
      </c>
    </row>
    <row r="154" spans="1:17" x14ac:dyDescent="0.25">
      <c r="A154">
        <v>6.375</v>
      </c>
      <c r="B154">
        <v>4.2268090050952018E-4</v>
      </c>
      <c r="D154">
        <v>6.375</v>
      </c>
      <c r="E154">
        <v>4.1311263489069165E-4</v>
      </c>
      <c r="G154">
        <v>6.375</v>
      </c>
      <c r="H154">
        <v>4.0224736972269945E-4</v>
      </c>
      <c r="J154">
        <v>6.375</v>
      </c>
      <c r="K154">
        <v>4.0794778966666764E-4</v>
      </c>
      <c r="M154">
        <v>6.375</v>
      </c>
      <c r="N154">
        <v>3.8548587493406435E-4</v>
      </c>
      <c r="P154">
        <v>6.375</v>
      </c>
      <c r="Q154">
        <v>4.2008327294131242E-4</v>
      </c>
    </row>
    <row r="155" spans="1:17" x14ac:dyDescent="0.25">
      <c r="A155">
        <v>6.416666666666667</v>
      </c>
      <c r="B155">
        <v>4.2956233278587441E-4</v>
      </c>
      <c r="D155">
        <v>6.416666666666667</v>
      </c>
      <c r="E155">
        <v>4.1983140665152583E-4</v>
      </c>
      <c r="G155">
        <v>6.416666666666667</v>
      </c>
      <c r="H155">
        <v>4.0878143197567771E-4</v>
      </c>
      <c r="J155">
        <v>6.416666666666667</v>
      </c>
      <c r="K155">
        <v>4.1457875905869337E-4</v>
      </c>
      <c r="M155">
        <v>6.416666666666667</v>
      </c>
      <c r="N155">
        <v>3.9173499177563593E-4</v>
      </c>
      <c r="P155">
        <v>6.416666666666667</v>
      </c>
      <c r="Q155">
        <v>4.2692054554900708E-4</v>
      </c>
    </row>
    <row r="156" spans="1:17" x14ac:dyDescent="0.25">
      <c r="A156">
        <v>6.458333333333333</v>
      </c>
      <c r="B156">
        <v>4.3656074941092666E-4</v>
      </c>
      <c r="D156">
        <v>6.458333333333333</v>
      </c>
      <c r="E156">
        <v>4.2666439753229424E-4</v>
      </c>
      <c r="G156">
        <v>6.458333333333333</v>
      </c>
      <c r="H156">
        <v>4.1542657328695663E-4</v>
      </c>
      <c r="J156">
        <v>6.458333333333333</v>
      </c>
      <c r="K156">
        <v>4.2132245493038358E-4</v>
      </c>
      <c r="M156">
        <v>6.458333333333333</v>
      </c>
      <c r="N156">
        <v>3.9809034360351411E-4</v>
      </c>
      <c r="P156">
        <v>6.458333333333333</v>
      </c>
      <c r="Q156">
        <v>4.3387405179103267E-4</v>
      </c>
    </row>
    <row r="157" spans="1:17" x14ac:dyDescent="0.25">
      <c r="A157">
        <v>6.5</v>
      </c>
      <c r="B157">
        <v>4.4367813911860485E-4</v>
      </c>
      <c r="D157">
        <v>6.5</v>
      </c>
      <c r="E157">
        <v>4.3361354925803555E-4</v>
      </c>
      <c r="G157">
        <v>6.5</v>
      </c>
      <c r="H157">
        <v>4.2218468200052727E-4</v>
      </c>
      <c r="J157">
        <v>6.5</v>
      </c>
      <c r="K157">
        <v>4.2818079363189253E-4</v>
      </c>
      <c r="M157">
        <v>6.5</v>
      </c>
      <c r="N157">
        <v>4.0455373641246631E-4</v>
      </c>
      <c r="P157">
        <v>6.5</v>
      </c>
      <c r="Q157">
        <v>4.4094576763917265E-4</v>
      </c>
    </row>
    <row r="158" spans="1:17" x14ac:dyDescent="0.25">
      <c r="A158">
        <v>6.541666666666667</v>
      </c>
      <c r="B158">
        <v>4.5091652445131353E-4</v>
      </c>
      <c r="D158">
        <v>6.541666666666667</v>
      </c>
      <c r="E158">
        <v>4.4068083656311456E-4</v>
      </c>
      <c r="G158">
        <v>6.541666666666667</v>
      </c>
      <c r="H158">
        <v>4.2905767856222865E-4</v>
      </c>
      <c r="J158">
        <v>6.541666666666667</v>
      </c>
      <c r="K158">
        <v>4.3515572409132716E-4</v>
      </c>
      <c r="M158">
        <v>6.541666666666667</v>
      </c>
      <c r="N158">
        <v>4.1112700689917059E-4</v>
      </c>
      <c r="P158">
        <v>6.541666666666667</v>
      </c>
      <c r="Q158">
        <v>4.4813770265673101E-4</v>
      </c>
    </row>
    <row r="159" spans="1:17" x14ac:dyDescent="0.25">
      <c r="A159">
        <v>6.583333333333333</v>
      </c>
      <c r="B159">
        <v>4.5827796233467824E-4</v>
      </c>
      <c r="D159">
        <v>6.583333333333333</v>
      </c>
      <c r="E159">
        <v>4.4786826775237992E-4</v>
      </c>
      <c r="G159">
        <v>6.583333333333333</v>
      </c>
      <c r="H159">
        <v>4.3604751606547888E-4</v>
      </c>
      <c r="J159">
        <v>6.583333333333333</v>
      </c>
      <c r="K159">
        <v>4.4224922836857213E-4</v>
      </c>
      <c r="M159">
        <v>6.583333333333333</v>
      </c>
      <c r="N159">
        <v>4.1781202298414886E-4</v>
      </c>
      <c r="P159">
        <v>6.583333333333333</v>
      </c>
      <c r="Q159">
        <v>4.5545190056958782E-4</v>
      </c>
    </row>
    <row r="160" spans="1:17" x14ac:dyDescent="0.25">
      <c r="A160">
        <v>6.625</v>
      </c>
      <c r="B160">
        <v>4.6576454466206021E-4</v>
      </c>
      <c r="D160">
        <v>6.625</v>
      </c>
      <c r="E160">
        <v>4.5517788527186278E-4</v>
      </c>
      <c r="G160">
        <v>6.625</v>
      </c>
      <c r="H160">
        <v>4.4315618080628449E-4</v>
      </c>
      <c r="J160">
        <v>6.625</v>
      </c>
      <c r="K160">
        <v>4.4946332221853028E-4</v>
      </c>
      <c r="M160">
        <v>6.625</v>
      </c>
      <c r="N160">
        <v>4.2461068434257188E-4</v>
      </c>
      <c r="P160">
        <v>6.625</v>
      </c>
      <c r="Q160">
        <v>4.628904398469633E-4</v>
      </c>
    </row>
    <row r="161" spans="1:17" x14ac:dyDescent="0.25">
      <c r="A161">
        <v>6.666666666666667</v>
      </c>
      <c r="B161">
        <v>4.733783988890077E-4</v>
      </c>
      <c r="D161">
        <v>6.666666666666667</v>
      </c>
      <c r="E161">
        <v>4.6261176628917689E-4</v>
      </c>
      <c r="G161">
        <v>6.666666666666667</v>
      </c>
      <c r="H161">
        <v>4.5038569284768372E-4</v>
      </c>
      <c r="J161">
        <v>6.666666666666667</v>
      </c>
      <c r="K161">
        <v>4.5680005566393775E-4</v>
      </c>
      <c r="M161">
        <v>6.666666666666667</v>
      </c>
      <c r="N161">
        <v>4.3152492294408799E-4</v>
      </c>
      <c r="P161">
        <v>6.666666666666667</v>
      </c>
      <c r="Q161">
        <v>4.7045543429205403E-4</v>
      </c>
    </row>
    <row r="162" spans="1:17" x14ac:dyDescent="0.25">
      <c r="A162">
        <v>6.708333333333333</v>
      </c>
      <c r="B162">
        <v>4.8112168863781321E-4</v>
      </c>
      <c r="D162">
        <v>6.708333333333333</v>
      </c>
      <c r="E162">
        <v>4.7017202328378526E-4</v>
      </c>
      <c r="G162">
        <v>6.708333333333333</v>
      </c>
      <c r="H162">
        <v>4.5773810659378676E-4</v>
      </c>
      <c r="J162">
        <v>6.708333333333333</v>
      </c>
      <c r="K162">
        <v>4.64261513577917E-4</v>
      </c>
      <c r="M162">
        <v>6.708333333333333</v>
      </c>
      <c r="N162">
        <v>4.385567036018299E-4</v>
      </c>
      <c r="P162">
        <v>6.708333333333333</v>
      </c>
      <c r="Q162">
        <v>4.7814903364271132E-4</v>
      </c>
    </row>
    <row r="163" spans="1:17" x14ac:dyDescent="0.25">
      <c r="A163">
        <v>6.75</v>
      </c>
      <c r="B163">
        <v>4.889966143123485E-4</v>
      </c>
      <c r="D163">
        <v>6.75</v>
      </c>
      <c r="E163">
        <v>4.77860804647302E-4</v>
      </c>
      <c r="G163">
        <v>6.75</v>
      </c>
      <c r="H163">
        <v>4.6521551137357353E-4</v>
      </c>
      <c r="J163">
        <v>6.75</v>
      </c>
      <c r="K163">
        <v>4.7184981627643402E-4</v>
      </c>
      <c r="M163">
        <v>6.75</v>
      </c>
      <c r="N163">
        <v>4.4570802453075347E-4</v>
      </c>
      <c r="P163">
        <v>6.75</v>
      </c>
      <c r="Q163">
        <v>4.8597342418232978E-4</v>
      </c>
    </row>
    <row r="164" spans="1:17" x14ac:dyDescent="0.25">
      <c r="A164">
        <v>6.791666666666667</v>
      </c>
      <c r="B164">
        <v>4.9700541372335084E-4</v>
      </c>
      <c r="D164">
        <v>6.791666666666667</v>
      </c>
      <c r="E164">
        <v>4.8568029529399856E-4</v>
      </c>
      <c r="G164">
        <v>6.791666666666667</v>
      </c>
      <c r="H164">
        <v>4.728200320346167E-4</v>
      </c>
      <c r="J164">
        <v>6.791666666666667</v>
      </c>
      <c r="K164">
        <v>4.7956712012082585E-4</v>
      </c>
      <c r="M164">
        <v>6.791666666666667</v>
      </c>
      <c r="N164">
        <v>4.5298091791546859E-4</v>
      </c>
      <c r="P164">
        <v>6.791666666666667</v>
      </c>
      <c r="Q164">
        <v>4.9393082936112183E-4</v>
      </c>
    </row>
    <row r="165" spans="1:17" x14ac:dyDescent="0.25">
      <c r="A165">
        <v>6.833333333333333</v>
      </c>
      <c r="B165">
        <v>5.0515036272434015E-4</v>
      </c>
      <c r="D165">
        <v>6.833333333333333</v>
      </c>
      <c r="E165">
        <v>4.9363271728168894E-4</v>
      </c>
      <c r="G165">
        <v>6.833333333333333</v>
      </c>
      <c r="H165">
        <v>4.8055382954689764E-4</v>
      </c>
      <c r="J165">
        <v>6.833333333333333</v>
      </c>
      <c r="K165">
        <v>4.8741561813057238E-4</v>
      </c>
      <c r="M165">
        <v>6.833333333333333</v>
      </c>
      <c r="N165">
        <v>4.6037745048772404E-4</v>
      </c>
      <c r="P165">
        <v>6.833333333333333</v>
      </c>
      <c r="Q165">
        <v>5.0202351042795336E-4</v>
      </c>
    </row>
    <row r="166" spans="1:17" x14ac:dyDescent="0.25">
      <c r="A166">
        <v>6.875</v>
      </c>
      <c r="B166">
        <v>5.1343377585834642E-4</v>
      </c>
      <c r="D166">
        <v>6.875</v>
      </c>
      <c r="E166">
        <v>5.017203304431701E-4</v>
      </c>
      <c r="G166">
        <v>6.875</v>
      </c>
      <c r="H166">
        <v>4.8841910161688735E-4</v>
      </c>
      <c r="J166">
        <v>6.875</v>
      </c>
      <c r="K166">
        <v>4.9539754060648445E-4</v>
      </c>
      <c r="M166">
        <v>6.875</v>
      </c>
      <c r="N166">
        <v>4.6789972411370777E-4</v>
      </c>
      <c r="P166">
        <v>6.875</v>
      </c>
      <c r="Q166">
        <v>5.1025376707292092E-4</v>
      </c>
    </row>
    <row r="167" spans="1:17" x14ac:dyDescent="0.25">
      <c r="A167">
        <v>6.916666666666667</v>
      </c>
      <c r="B167">
        <v>5.2185800701563063E-4</v>
      </c>
      <c r="D167">
        <v>6.916666666666667</v>
      </c>
      <c r="E167">
        <v>5.0994543302839638E-4</v>
      </c>
      <c r="G167">
        <v>6.916666666666667</v>
      </c>
      <c r="H167">
        <v>4.9641808331206676E-4</v>
      </c>
      <c r="J167">
        <v>6.916666666666667</v>
      </c>
      <c r="K167">
        <v>5.0351515576448709E-4</v>
      </c>
      <c r="M167">
        <v>6.916666666666667</v>
      </c>
      <c r="N167">
        <v>4.7554987639133317E-4</v>
      </c>
      <c r="P167">
        <v>6.916666666666667</v>
      </c>
      <c r="Q167">
        <v>5.1862393808085308E-4</v>
      </c>
    </row>
    <row r="168" spans="1:17" x14ac:dyDescent="0.25">
      <c r="A168">
        <v>6.958333333333333</v>
      </c>
      <c r="B168">
        <v>5.3042545010258872E-4</v>
      </c>
      <c r="D168">
        <v>6.958333333333333</v>
      </c>
      <c r="E168">
        <v>5.1831036235757148E-4</v>
      </c>
      <c r="G168">
        <v>6.958333333333333</v>
      </c>
      <c r="H168">
        <v>5.0455304769606436E-4</v>
      </c>
      <c r="J168">
        <v>6.958333333333333</v>
      </c>
      <c r="K168">
        <v>5.1177077038017582E-4</v>
      </c>
      <c r="M168">
        <v>6.958333333333333</v>
      </c>
      <c r="N168">
        <v>4.8333008125767834E-4</v>
      </c>
      <c r="P168">
        <v>6.958333333333333</v>
      </c>
      <c r="Q168">
        <v>5.2713640199591994E-4</v>
      </c>
    </row>
    <row r="169" spans="1:17" x14ac:dyDescent="0.25">
      <c r="A169">
        <v>7</v>
      </c>
      <c r="B169">
        <v>5.3913853972202531E-4</v>
      </c>
      <c r="D169">
        <v>7</v>
      </c>
      <c r="E169">
        <v>5.268174954853426E-4</v>
      </c>
      <c r="G169">
        <v>7</v>
      </c>
      <c r="H169">
        <v>5.1282630647458993E-4</v>
      </c>
      <c r="J169">
        <v>7</v>
      </c>
      <c r="K169">
        <v>5.2016673044433118E-4</v>
      </c>
      <c r="M169">
        <v>7</v>
      </c>
      <c r="N169">
        <v>4.9124254960675119E-4</v>
      </c>
      <c r="P169">
        <v>7</v>
      </c>
      <c r="Q169">
        <v>5.35793577797543E-4</v>
      </c>
    </row>
    <row r="170" spans="1:17" x14ac:dyDescent="0.25">
      <c r="A170">
        <v>7.041666666666667</v>
      </c>
      <c r="B170">
        <v>5.4799975186499211E-4</v>
      </c>
      <c r="D170">
        <v>7.041666666666667</v>
      </c>
      <c r="E170">
        <v>5.3546924987628579E-4</v>
      </c>
      <c r="G170">
        <v>7.041666666666667</v>
      </c>
      <c r="H170">
        <v>5.2124021065235034E-4</v>
      </c>
      <c r="J170">
        <v>7.041666666666667</v>
      </c>
      <c r="K170">
        <v>5.2870542182957721E-4</v>
      </c>
      <c r="M170">
        <v>7.041666666666667</v>
      </c>
      <c r="N170">
        <v>4.9928952991775842E-4</v>
      </c>
      <c r="P170">
        <v>7.041666666666667</v>
      </c>
      <c r="Q170">
        <v>5.4459792558779376E-4</v>
      </c>
    </row>
    <row r="171" spans="1:17" x14ac:dyDescent="0.25">
      <c r="A171">
        <v>7.083333333333333</v>
      </c>
      <c r="B171">
        <v>5.5701160461438931E-4</v>
      </c>
      <c r="D171">
        <v>7.083333333333333</v>
      </c>
      <c r="E171">
        <v>5.4426808409187505E-4</v>
      </c>
      <c r="G171">
        <v>7.083333333333333</v>
      </c>
      <c r="H171">
        <v>5.2979715120113271E-4</v>
      </c>
      <c r="J171">
        <v>7.083333333333333</v>
      </c>
      <c r="K171">
        <v>5.373892709683724E-4</v>
      </c>
      <c r="M171">
        <v>7.083333333333333</v>
      </c>
      <c r="N171">
        <v>5.0747330889405274E-4</v>
      </c>
      <c r="P171">
        <v>7.083333333333333</v>
      </c>
      <c r="Q171">
        <v>5.535519472904787E-4</v>
      </c>
    </row>
    <row r="172" spans="1:17" x14ac:dyDescent="0.25">
      <c r="A172">
        <v>7.125</v>
      </c>
      <c r="B172">
        <v>5.6617665886052652E-4</v>
      </c>
      <c r="D172">
        <v>7.125</v>
      </c>
      <c r="E172">
        <v>5.5321649848912935E-4</v>
      </c>
      <c r="G172">
        <v>7.125</v>
      </c>
      <c r="H172">
        <v>5.3849955973924433E-4</v>
      </c>
      <c r="J172">
        <v>7.125</v>
      </c>
      <c r="K172">
        <v>5.4622074554252728E-4</v>
      </c>
      <c r="M172">
        <v>7.125</v>
      </c>
      <c r="N172">
        <v>5.1579621211294408E-4</v>
      </c>
      <c r="P172">
        <v>7.125</v>
      </c>
      <c r="Q172">
        <v>5.6265818736210907E-4</v>
      </c>
    </row>
    <row r="173" spans="1:17" x14ac:dyDescent="0.25">
      <c r="A173">
        <v>7.166666666666667</v>
      </c>
      <c r="B173">
        <v>5.7549751902884769E-4</v>
      </c>
      <c r="D173">
        <v>7.166666666666667</v>
      </c>
      <c r="E173">
        <v>5.6231703593113698E-4</v>
      </c>
      <c r="G173">
        <v>7.166666666666667</v>
      </c>
      <c r="H173">
        <v>5.4734990922250396E-4</v>
      </c>
      <c r="J173">
        <v>7.166666666666667</v>
      </c>
      <c r="K173">
        <v>5.552023551844427E-4</v>
      </c>
      <c r="M173">
        <v>7.166666666666667</v>
      </c>
      <c r="N173">
        <v>5.2426060468655649E-4</v>
      </c>
      <c r="P173">
        <v>7.166666666666667</v>
      </c>
      <c r="Q173">
        <v>5.7191923351495753E-4</v>
      </c>
    </row>
    <row r="174" spans="1:17" x14ac:dyDescent="0.25">
      <c r="A174">
        <v>7.208333333333333</v>
      </c>
      <c r="B174">
        <v>5.8497683382003067E-4</v>
      </c>
      <c r="D174">
        <v>7.208333333333333</v>
      </c>
      <c r="E174">
        <v>5.7157228250965858E-4</v>
      </c>
      <c r="G174">
        <v>7.208333333333333</v>
      </c>
      <c r="H174">
        <v>5.5635071464697902E-4</v>
      </c>
      <c r="J174">
        <v>7.208333333333333</v>
      </c>
      <c r="K174">
        <v>5.6433665219027067E-4</v>
      </c>
      <c r="M174">
        <v>7.208333333333333</v>
      </c>
      <c r="N174">
        <v>5.3286889193392031E-4</v>
      </c>
      <c r="P174">
        <v>7.208333333333333</v>
      </c>
      <c r="Q174">
        <v>5.8133771745240426E-4</v>
      </c>
    </row>
    <row r="175" spans="1:17" x14ac:dyDescent="0.25">
      <c r="A175">
        <v>7.25</v>
      </c>
      <c r="B175">
        <v>5.9461729696266353E-4</v>
      </c>
      <c r="D175">
        <v>7.25</v>
      </c>
      <c r="E175">
        <v>5.8098486828001537E-4</v>
      </c>
      <c r="G175">
        <v>7.25</v>
      </c>
      <c r="H175">
        <v>5.6550453376366997E-4</v>
      </c>
      <c r="J175">
        <v>7.25</v>
      </c>
      <c r="K175">
        <v>5.7362623224519772E-4</v>
      </c>
      <c r="M175">
        <v>7.25</v>
      </c>
      <c r="N175">
        <v>5.4162352006448939E-4</v>
      </c>
      <c r="P175">
        <v>7.25</v>
      </c>
      <c r="Q175">
        <v>5.9091631561678729E-4</v>
      </c>
    </row>
    <row r="176" spans="1:17" x14ac:dyDescent="0.25">
      <c r="A176">
        <v>7.291666666666667</v>
      </c>
      <c r="B176">
        <v>6.044216479787213E-4</v>
      </c>
      <c r="D176">
        <v>7.291666666666667</v>
      </c>
      <c r="E176">
        <v>5.9055746800846804E-4</v>
      </c>
      <c r="G176">
        <v>7.291666666666667</v>
      </c>
      <c r="H176">
        <v>5.7481396780534474E-4</v>
      </c>
      <c r="J176">
        <v>7.291666666666667</v>
      </c>
      <c r="K176">
        <v>5.8307373516105836E-4</v>
      </c>
      <c r="M176">
        <v>7.291666666666667</v>
      </c>
      <c r="N176">
        <v>5.505269768732782E-4</v>
      </c>
      <c r="P176">
        <v>7.291666666666667</v>
      </c>
      <c r="Q176">
        <v>6.0065774994996508E-4</v>
      </c>
    </row>
    <row r="177" spans="1:17" x14ac:dyDescent="0.25">
      <c r="A177">
        <v>7.333333333333333</v>
      </c>
      <c r="B177">
        <v>6.1439267296205182E-4</v>
      </c>
      <c r="D177">
        <v>7.333333333333333</v>
      </c>
      <c r="E177">
        <v>6.0029280193230441E-4</v>
      </c>
      <c r="G177">
        <v>7.333333333333333</v>
      </c>
      <c r="H177">
        <v>5.84281662225728E-4</v>
      </c>
      <c r="J177">
        <v>7.333333333333333</v>
      </c>
      <c r="K177">
        <v>5.9268184562648882E-4</v>
      </c>
      <c r="M177">
        <v>7.333333333333333</v>
      </c>
      <c r="N177">
        <v>5.5958179244781643E-4</v>
      </c>
      <c r="P177">
        <v>7.333333333333333</v>
      </c>
      <c r="Q177">
        <v>6.1056478866680685E-4</v>
      </c>
    </row>
    <row r="178" spans="1:17" x14ac:dyDescent="0.25">
      <c r="A178">
        <v>7.375</v>
      </c>
      <c r="B178">
        <v>6.2453320537009911E-4</v>
      </c>
      <c r="D178">
        <v>7.375</v>
      </c>
      <c r="E178">
        <v>6.1019363653284594E-4</v>
      </c>
      <c r="G178">
        <v>7.375</v>
      </c>
      <c r="H178">
        <v>5.9391030745125793E-4</v>
      </c>
      <c r="J178">
        <v>7.375</v>
      </c>
      <c r="K178">
        <v>6.0245329396983141E-4</v>
      </c>
      <c r="M178">
        <v>7.375</v>
      </c>
      <c r="N178">
        <v>5.6879053988712156E-4</v>
      </c>
      <c r="P178">
        <v>7.375</v>
      </c>
      <c r="Q178">
        <v>6.2064024704183512E-4</v>
      </c>
    </row>
    <row r="179" spans="1:17" x14ac:dyDescent="0.25">
      <c r="A179">
        <v>7.416666666666667</v>
      </c>
      <c r="B179">
        <v>6.3484612682908315E-4</v>
      </c>
      <c r="D179">
        <v>7.416666666666667</v>
      </c>
      <c r="E179">
        <v>6.2026278532159682E-4</v>
      </c>
      <c r="G179">
        <v>7.416666666666667</v>
      </c>
      <c r="H179">
        <v>6.0370263964562164E-4</v>
      </c>
      <c r="J179">
        <v>7.416666666666667</v>
      </c>
      <c r="K179">
        <v>6.12390856935011E-4</v>
      </c>
      <c r="M179">
        <v>7.416666666666667</v>
      </c>
      <c r="N179">
        <v>5.7815583603289505E-4</v>
      </c>
      <c r="P179">
        <v>7.416666666666667</v>
      </c>
      <c r="Q179">
        <v>6.308869882092386E-4</v>
      </c>
    </row>
    <row r="180" spans="1:17" x14ac:dyDescent="0.25">
      <c r="A180">
        <v>7.458333333333333</v>
      </c>
      <c r="B180">
        <v>6.4533436795287012E-4</v>
      </c>
      <c r="D180">
        <v>7.458333333333333</v>
      </c>
      <c r="E180">
        <v>6.305031096397564E-4</v>
      </c>
      <c r="G180">
        <v>7.458333333333333</v>
      </c>
      <c r="H180">
        <v>6.1366144148728959E-4</v>
      </c>
      <c r="J180">
        <v>7.458333333333333</v>
      </c>
      <c r="K180">
        <v>6.2249735847059876E-4</v>
      </c>
      <c r="M180">
        <v>7.458333333333333</v>
      </c>
      <c r="N180">
        <v>5.8768034221314675E-4</v>
      </c>
      <c r="P180">
        <v>7.458333333333333</v>
      </c>
      <c r="Q180">
        <v>6.4130792397648834E-4</v>
      </c>
    </row>
    <row r="181" spans="1:17" x14ac:dyDescent="0.25">
      <c r="A181">
        <v>7.5</v>
      </c>
      <c r="B181">
        <v>6.5600090917576138E-4</v>
      </c>
      <c r="D181">
        <v>7.5</v>
      </c>
      <c r="E181">
        <v>6.4091751947132464E-4</v>
      </c>
      <c r="G181">
        <v>7.5</v>
      </c>
      <c r="H181">
        <v>6.2378954296026608E-4</v>
      </c>
      <c r="J181">
        <v>7.5</v>
      </c>
      <c r="K181">
        <v>6.3277567053229128E-4</v>
      </c>
      <c r="M181">
        <v>7.5</v>
      </c>
      <c r="N181">
        <v>5.9736676499846269E-4</v>
      </c>
      <c r="P181">
        <v>7.5</v>
      </c>
      <c r="Q181">
        <v>6.5190601565178093E-4</v>
      </c>
    </row>
    <row r="182" spans="1:17" x14ac:dyDescent="0.25">
      <c r="A182">
        <v>7.541666666666667</v>
      </c>
      <c r="B182">
        <v>6.6684878159944158E-4</v>
      </c>
      <c r="D182">
        <v>7.541666666666667</v>
      </c>
      <c r="E182">
        <v>6.5150897427002953E-4</v>
      </c>
      <c r="G182">
        <v>7.541666666666667</v>
      </c>
      <c r="H182">
        <v>6.3408982215828298E-4</v>
      </c>
      <c r="J182">
        <v>7.541666666666667</v>
      </c>
      <c r="K182">
        <v>6.4322871389903269E-4</v>
      </c>
      <c r="M182">
        <v>7.541666666666667</v>
      </c>
      <c r="N182">
        <v>6.07217856971129E-4</v>
      </c>
      <c r="P182">
        <v>7.541666666666667</v>
      </c>
      <c r="Q182">
        <v>6.6268427488555353E-4</v>
      </c>
    </row>
    <row r="183" spans="1:17" x14ac:dyDescent="0.25">
      <c r="A183">
        <v>7.583333333333333</v>
      </c>
      <c r="B183">
        <v>6.7788106785432456E-4</v>
      </c>
      <c r="D183">
        <v>7.583333333333333</v>
      </c>
      <c r="E183">
        <v>6.6228048380031254E-4</v>
      </c>
      <c r="G183">
        <v>7.583333333333333</v>
      </c>
      <c r="H183">
        <v>6.4456520610266612E-4</v>
      </c>
      <c r="J183">
        <v>7.583333333333333</v>
      </c>
      <c r="K183">
        <v>6.5385945900300858E-4</v>
      </c>
      <c r="M183">
        <v>7.583333333333333</v>
      </c>
      <c r="N183">
        <v>6.1723641750733064E-4</v>
      </c>
      <c r="P183">
        <v>7.583333333333333</v>
      </c>
      <c r="Q183">
        <v>6.736457645263004E-4</v>
      </c>
    </row>
    <row r="184" spans="1:17" x14ac:dyDescent="0.25">
      <c r="A184">
        <v>7.625</v>
      </c>
      <c r="B184">
        <v>6.8910090297554048E-4</v>
      </c>
      <c r="D184">
        <v>7.625</v>
      </c>
      <c r="E184">
        <v>6.7323510899261019E-4</v>
      </c>
      <c r="G184">
        <v>7.625</v>
      </c>
      <c r="H184">
        <v>6.55218671574104E-4</v>
      </c>
      <c r="J184">
        <v>7.625</v>
      </c>
      <c r="K184">
        <v>6.6467092677375216E-4</v>
      </c>
      <c r="M184">
        <v>7.625</v>
      </c>
      <c r="N184">
        <v>6.2742529357264767E-4</v>
      </c>
      <c r="P184">
        <v>7.625</v>
      </c>
      <c r="Q184">
        <v>6.8479359949094002E-4</v>
      </c>
    </row>
    <row r="185" spans="1:17" x14ac:dyDescent="0.25">
      <c r="A185">
        <v>7.666666666666667</v>
      </c>
      <c r="B185">
        <v>7.0051147529381723E-4</v>
      </c>
      <c r="D185">
        <v>7.666666666666667</v>
      </c>
      <c r="E185">
        <v>6.8437596281317693E-4</v>
      </c>
      <c r="G185">
        <v>7.666666666666667</v>
      </c>
      <c r="H185">
        <v>6.6605324595855604E-4</v>
      </c>
      <c r="J185">
        <v>7.666666666666667</v>
      </c>
      <c r="K185">
        <v>6.7566618949659832E-4</v>
      </c>
      <c r="M185">
        <v>7.666666666666667</v>
      </c>
      <c r="N185">
        <v>6.3778738053107509E-4</v>
      </c>
      <c r="P185">
        <v>7.666666666666667</v>
      </c>
      <c r="Q185">
        <v>6.9613094764997845E-4</v>
      </c>
    </row>
    <row r="186" spans="1:17" x14ac:dyDescent="0.25">
      <c r="A186">
        <v>7.708333333333333</v>
      </c>
      <c r="B186">
        <v>7.1211602734150433E-4</v>
      </c>
      <c r="D186">
        <v>7.708333333333333</v>
      </c>
      <c r="E186">
        <v>6.957062111486934E-4</v>
      </c>
      <c r="G186">
        <v>7.708333333333333</v>
      </c>
      <c r="H186">
        <v>6.7707200810754385E-4</v>
      </c>
      <c r="J186">
        <v>7.708333333333333</v>
      </c>
      <c r="K186">
        <v>6.8684837168573286E-4</v>
      </c>
      <c r="M186">
        <v>7.708333333333333</v>
      </c>
      <c r="N186">
        <v>6.4832562296779578E-4</v>
      </c>
      <c r="P186">
        <v>7.708333333333333</v>
      </c>
      <c r="Q186">
        <v>7.0766103072772055E-4</v>
      </c>
    </row>
    <row r="187" spans="1:17" x14ac:dyDescent="0.25">
      <c r="A187">
        <v>7.75</v>
      </c>
      <c r="B187">
        <v>7.2391785677400236E-4</v>
      </c>
      <c r="D187">
        <v>7.75</v>
      </c>
      <c r="E187">
        <v>7.0722907370591374E-4</v>
      </c>
      <c r="G187">
        <v>7.75</v>
      </c>
      <c r="H187">
        <v>6.8827808921306452E-4</v>
      </c>
      <c r="J187">
        <v>7.75</v>
      </c>
      <c r="K187">
        <v>6.9822065097208282E-4</v>
      </c>
      <c r="M187">
        <v>7.75</v>
      </c>
      <c r="N187">
        <v>6.5904301552594067E-4</v>
      </c>
      <c r="P187">
        <v>7.75</v>
      </c>
      <c r="Q187">
        <v>7.1938712521778421E-4</v>
      </c>
    </row>
    <row r="188" spans="1:17" x14ac:dyDescent="0.25">
      <c r="A188">
        <v>7.791666666666667</v>
      </c>
      <c r="B188">
        <v>7.3592031730685282E-4</v>
      </c>
      <c r="D188">
        <v>7.791666666666667</v>
      </c>
      <c r="E188">
        <v>7.1894782492660657E-4</v>
      </c>
      <c r="G188">
        <v>7.791666666666667</v>
      </c>
      <c r="H188">
        <v>6.9967467369737898E-4</v>
      </c>
      <c r="J188">
        <v>7.791666666666667</v>
      </c>
      <c r="K188">
        <v>7.0978625900630058E-4</v>
      </c>
      <c r="M188">
        <v>7.791666666666667</v>
      </c>
      <c r="N188">
        <v>6.6994260375757397E-4</v>
      </c>
      <c r="P188">
        <v>7.791666666666667</v>
      </c>
      <c r="Q188">
        <v>7.3131256331417896E-4</v>
      </c>
    </row>
    <row r="189" spans="1:17" x14ac:dyDescent="0.25">
      <c r="A189">
        <v>7.833333333333333</v>
      </c>
      <c r="B189">
        <v>7.4812681966876179E-4</v>
      </c>
      <c r="D189">
        <v>7.833333333333333</v>
      </c>
      <c r="E189">
        <v>7.3086579491805144E-4</v>
      </c>
      <c r="G189">
        <v>7.833333333333333</v>
      </c>
      <c r="H189">
        <v>7.1126500011792692E-4</v>
      </c>
      <c r="J189">
        <v>7.833333333333333</v>
      </c>
      <c r="K189">
        <v>7.2154848237710009E-4</v>
      </c>
      <c r="M189">
        <v>7.833333333333333</v>
      </c>
      <c r="N189">
        <v>6.8102748498914526E-4</v>
      </c>
      <c r="P189">
        <v>7.833333333333333</v>
      </c>
      <c r="Q189">
        <v>7.4344073385821242E-4</v>
      </c>
    </row>
    <row r="190" spans="1:17" x14ac:dyDescent="0.25">
      <c r="A190">
        <v>7.875</v>
      </c>
      <c r="B190">
        <v>7.6054083257082314E-4</v>
      </c>
      <c r="D190">
        <v>7.875</v>
      </c>
      <c r="E190">
        <v>7.4298637039935079E-4</v>
      </c>
      <c r="G190">
        <v>7.875</v>
      </c>
      <c r="H190">
        <v>7.2305236208762417E-4</v>
      </c>
      <c r="J190">
        <v>7.875</v>
      </c>
      <c r="K190">
        <v>7.335106635452032E-4</v>
      </c>
      <c r="M190">
        <v>7.875</v>
      </c>
      <c r="N190">
        <v>6.9230080920165292E-4</v>
      </c>
      <c r="P190">
        <v>7.875</v>
      </c>
      <c r="Q190">
        <v>7.5577508330149448E-4</v>
      </c>
    </row>
    <row r="191" spans="1:17" x14ac:dyDescent="0.25">
      <c r="A191">
        <v>7.916666666666667</v>
      </c>
      <c r="B191">
        <v>7.7316588369221947E-4</v>
      </c>
      <c r="D191">
        <v>7.916666666666667</v>
      </c>
      <c r="E191">
        <v>7.5531299566383215E-4</v>
      </c>
      <c r="G191">
        <v>7.916666666666667</v>
      </c>
      <c r="H191">
        <v>7.3504010921080615E-4</v>
      </c>
      <c r="J191">
        <v>7.916666666666667</v>
      </c>
      <c r="K191">
        <v>7.4567620179316412E-4</v>
      </c>
      <c r="M191">
        <v>7.916666666666667</v>
      </c>
      <c r="N191">
        <v>7.0376577992577345E-4</v>
      </c>
      <c r="P191">
        <v>7.916666666666667</v>
      </c>
      <c r="Q191">
        <v>7.6831911668531229E-4</v>
      </c>
    </row>
    <row r="192" spans="1:17" x14ac:dyDescent="0.25">
      <c r="A192">
        <v>7.958333333333333</v>
      </c>
      <c r="B192">
        <v>7.8600556068267975E-4</v>
      </c>
      <c r="D192">
        <v>7.958333333333333</v>
      </c>
      <c r="E192">
        <v>7.6784917355780975E-4</v>
      </c>
      <c r="G192">
        <v>7.958333333333333</v>
      </c>
      <c r="H192">
        <v>7.4723164803508219E-4</v>
      </c>
      <c r="J192">
        <v>7.958333333333333</v>
      </c>
      <c r="K192">
        <v>7.5804855419134027E-4</v>
      </c>
      <c r="M192">
        <v>7.958333333333333</v>
      </c>
      <c r="N192">
        <v>7.1542565515220419E-4</v>
      </c>
      <c r="P192">
        <v>7.958333333333333</v>
      </c>
      <c r="Q192">
        <v>7.8107639863665495E-4</v>
      </c>
    </row>
    <row r="193" spans="1:17" x14ac:dyDescent="0.25">
      <c r="A193">
        <v>8</v>
      </c>
      <c r="B193">
        <v>7.9906351218197774E-4</v>
      </c>
      <c r="D193">
        <v>8</v>
      </c>
      <c r="E193">
        <v>7.8059846647598487E-4</v>
      </c>
      <c r="G193">
        <v>8</v>
      </c>
      <c r="H193">
        <v>7.5963044301937115E-4</v>
      </c>
      <c r="J193">
        <v>8</v>
      </c>
      <c r="K193">
        <v>7.7063123658028545E-4</v>
      </c>
      <c r="M193">
        <v>8</v>
      </c>
      <c r="N193">
        <v>7.2728374825748409E-4</v>
      </c>
      <c r="P193">
        <v>8</v>
      </c>
      <c r="Q193">
        <v>7.9405055438117056E-4</v>
      </c>
    </row>
    <row r="194" spans="1:17" x14ac:dyDescent="0.25">
      <c r="A194">
        <v>8.0416666666666661</v>
      </c>
      <c r="B194">
        <v>8.1234344885676381E-4</v>
      </c>
      <c r="D194">
        <v>8.0416666666666661</v>
      </c>
      <c r="E194">
        <v>7.9356449737376898E-4</v>
      </c>
      <c r="G194">
        <v>8.0416666666666661</v>
      </c>
      <c r="H194">
        <v>7.7224001751839287E-4</v>
      </c>
      <c r="J194">
        <v>8.0416666666666661</v>
      </c>
      <c r="K194">
        <v>7.834278245698428E-4</v>
      </c>
      <c r="M194">
        <v>8.0416666666666661</v>
      </c>
      <c r="N194">
        <v>7.3934342894555383E-4</v>
      </c>
      <c r="P194">
        <v>8.0416666666666661</v>
      </c>
      <c r="Q194">
        <v>8.0724527077334282E-4</v>
      </c>
    </row>
    <row r="195" spans="1:17" x14ac:dyDescent="0.25">
      <c r="A195">
        <v>8.0833333333333321</v>
      </c>
      <c r="B195">
        <v>8.2584914445502111E-4</v>
      </c>
      <c r="D195">
        <v>8.0833333333333321</v>
      </c>
      <c r="E195">
        <v>8.0675095079681548E-4</v>
      </c>
      <c r="G195">
        <v>8.0833333333333321</v>
      </c>
      <c r="H195">
        <v>7.8506395478389779E-4</v>
      </c>
      <c r="J195">
        <v>8.0833333333333321</v>
      </c>
      <c r="K195">
        <v>7.9644195455522246E-4</v>
      </c>
      <c r="M195">
        <v>8.0833333333333321</v>
      </c>
      <c r="N195">
        <v>7.5160812420532069E-4</v>
      </c>
      <c r="P195">
        <v>8.0833333333333321</v>
      </c>
      <c r="Q195">
        <v>8.2066429734418207E-4</v>
      </c>
    </row>
    <row r="196" spans="1:17" x14ac:dyDescent="0.25">
      <c r="A196">
        <v>8.1249999999999982</v>
      </c>
      <c r="B196">
        <v>8.3958443687844888E-4</v>
      </c>
      <c r="D196">
        <v>8.1249999999999982</v>
      </c>
      <c r="E196">
        <v>8.2016157392805376E-4</v>
      </c>
      <c r="G196">
        <v>8.1249999999999982</v>
      </c>
      <c r="H196">
        <v>7.9810589898291655E-4</v>
      </c>
      <c r="J196">
        <v>8.1249999999999982</v>
      </c>
      <c r="K196">
        <v>8.0967732475035353E-4</v>
      </c>
      <c r="M196">
        <v>8.1249999999999982</v>
      </c>
      <c r="N196">
        <v>7.6408131928450357E-4</v>
      </c>
      <c r="P196">
        <v>8.1249999999999982</v>
      </c>
      <c r="Q196">
        <v>8.343114473667256E-4</v>
      </c>
    </row>
    <row r="197" spans="1:17" x14ac:dyDescent="0.25">
      <c r="A197">
        <v>8.1666666666666661</v>
      </c>
      <c r="B197">
        <v>8.5355322927307487E-4</v>
      </c>
      <c r="D197">
        <v>8.1666666666666661</v>
      </c>
      <c r="E197">
        <v>8.3380017765252311E-4</v>
      </c>
      <c r="G197">
        <v>8.1666666666666661</v>
      </c>
      <c r="H197">
        <v>8.1136955623331867E-4</v>
      </c>
      <c r="J197">
        <v>8.1666666666666661</v>
      </c>
      <c r="K197">
        <v>8.2313769623880201E-4</v>
      </c>
      <c r="M197">
        <v>8.1666666666666661</v>
      </c>
      <c r="N197">
        <v>7.767665586800326E-4</v>
      </c>
      <c r="P197">
        <v>8.1666666666666661</v>
      </c>
      <c r="Q197">
        <v>8.4819059893965229E-4</v>
      </c>
    </row>
    <row r="198" spans="1:17" x14ac:dyDescent="0.25">
      <c r="A198">
        <v>8.2083333333333321</v>
      </c>
      <c r="B198">
        <v>8.6775949113840941E-4</v>
      </c>
      <c r="D198">
        <v>8.2083333333333321</v>
      </c>
      <c r="E198">
        <v>8.476706376403082E-4</v>
      </c>
      <c r="G198">
        <v>8.2083333333333321</v>
      </c>
      <c r="H198">
        <v>8.2485869565697737E-4</v>
      </c>
      <c r="J198">
        <v>8.2083333333333321</v>
      </c>
      <c r="K198">
        <v>8.3682689404255411E-4</v>
      </c>
      <c r="M198">
        <v>8.2083333333333321</v>
      </c>
      <c r="N198">
        <v>7.8966744714528551E-4</v>
      </c>
      <c r="P198">
        <v>8.2083333333333321</v>
      </c>
      <c r="Q198">
        <v>8.6230569608931884E-4</v>
      </c>
    </row>
    <row r="199" spans="1:17" x14ac:dyDescent="0.25">
      <c r="A199">
        <v>8.2499999999999982</v>
      </c>
      <c r="B199">
        <v>8.8220725945545482E-4</v>
      </c>
      <c r="D199">
        <v>8.2499999999999982</v>
      </c>
      <c r="E199">
        <v>8.6177689544788584E-4</v>
      </c>
      <c r="G199">
        <v>8.2499999999999982</v>
      </c>
      <c r="H199">
        <v>8.3857715045083828E-4</v>
      </c>
      <c r="J199">
        <v>8.2499999999999982</v>
      </c>
      <c r="K199">
        <v>8.5074880820896993E-4</v>
      </c>
      <c r="M199">
        <v>8.2499999999999982</v>
      </c>
      <c r="N199">
        <v>8.0278765071444794E-4</v>
      </c>
      <c r="P199">
        <v>8.2499999999999982</v>
      </c>
      <c r="Q199">
        <v>8.7666074989052958E-4</v>
      </c>
    </row>
    <row r="200" spans="1:17" x14ac:dyDescent="0.25">
      <c r="A200">
        <v>8.2916666666666661</v>
      </c>
      <c r="B200">
        <v>8.9690063983389003E-4</v>
      </c>
      <c r="D200">
        <v>8.2916666666666661</v>
      </c>
      <c r="E200">
        <v>8.7612295963819249E-4</v>
      </c>
      <c r="G200">
        <v>8.2916666666666661</v>
      </c>
      <c r="H200">
        <v>8.5252881897619499E-4</v>
      </c>
      <c r="J200">
        <v>8.2916666666666661</v>
      </c>
      <c r="K200">
        <v>8.6490739491621479E-4</v>
      </c>
      <c r="M200">
        <v>8.2916666666666661</v>
      </c>
      <c r="N200">
        <v>8.161308977442859E-4</v>
      </c>
      <c r="P200">
        <v>8.2916666666666661</v>
      </c>
      <c r="Q200">
        <v>8.9125983960636093E-4</v>
      </c>
    </row>
    <row r="201" spans="1:17" x14ac:dyDescent="0.25">
      <c r="A201">
        <v>8.3333333333333321</v>
      </c>
      <c r="B201">
        <v>9.1184380767875847E-4</v>
      </c>
      <c r="D201">
        <v>8.3333333333333321</v>
      </c>
      <c r="E201">
        <v>8.9071290691973418E-4</v>
      </c>
      <c r="G201">
        <v>8.3333333333333321</v>
      </c>
      <c r="H201">
        <v>8.6671766586648275E-4</v>
      </c>
      <c r="J201">
        <v>8.3333333333333321</v>
      </c>
      <c r="K201">
        <v>8.7930667759748295E-4</v>
      </c>
      <c r="M201">
        <v>8.3333333333333321</v>
      </c>
      <c r="N201">
        <v>8.2970097997363116E-4</v>
      </c>
      <c r="P201">
        <v>8.3333333333333321</v>
      </c>
      <c r="Q201">
        <v>9.0610711384736162E-4</v>
      </c>
    </row>
    <row r="202" spans="1:17" x14ac:dyDescent="0.25">
      <c r="A202">
        <v>8.3749999999999982</v>
      </c>
      <c r="B202">
        <v>9.2704100937698983E-4</v>
      </c>
      <c r="D202">
        <v>8.3749999999999982</v>
      </c>
      <c r="E202">
        <v>9.0555088330506188E-4</v>
      </c>
      <c r="G202">
        <v>8.3749999999999982</v>
      </c>
      <c r="H202">
        <v>8.8114772315390545E-4</v>
      </c>
      <c r="J202">
        <v>8.3749999999999982</v>
      </c>
      <c r="K202">
        <v>8.9395074808433256E-4</v>
      </c>
      <c r="M202">
        <v>8.3749999999999982</v>
      </c>
      <c r="N202">
        <v>8.4350175360087525E-4</v>
      </c>
      <c r="P202">
        <v>8.3749999999999982</v>
      </c>
      <c r="Q202">
        <v>9.2120679175045918E-4</v>
      </c>
    </row>
    <row r="203" spans="1:17" x14ac:dyDescent="0.25">
      <c r="A203">
        <v>8.4166666666666661</v>
      </c>
      <c r="B203">
        <v>9.4249656350409096E-4</v>
      </c>
      <c r="D203">
        <v>8.4166666666666661</v>
      </c>
      <c r="E203">
        <v>9.2064110528894047E-4</v>
      </c>
      <c r="G203">
        <v>8.4166666666666661</v>
      </c>
      <c r="H203">
        <v>8.9582309141521418E-4</v>
      </c>
      <c r="J203">
        <v>8.4166666666666661</v>
      </c>
      <c r="K203">
        <v>9.0884376776945869E-4</v>
      </c>
      <c r="M203">
        <v>8.4166666666666661</v>
      </c>
      <c r="N203">
        <v>8.5753714037978257E-4</v>
      </c>
      <c r="P203">
        <v>8.4166666666666661</v>
      </c>
      <c r="Q203">
        <v>9.365631641779094E-4</v>
      </c>
    </row>
    <row r="204" spans="1:17" x14ac:dyDescent="0.25">
      <c r="A204">
        <v>8.4583333333333321</v>
      </c>
      <c r="B204">
        <v>9.5821486205135292E-4</v>
      </c>
      <c r="D204">
        <v>8.4583333333333321</v>
      </c>
      <c r="E204">
        <v>9.3598786104654504E-4</v>
      </c>
      <c r="G204">
        <v>8.4583333333333321</v>
      </c>
      <c r="H204">
        <v>9.1074794093696512E-4</v>
      </c>
      <c r="J204">
        <v>8.4583333333333321</v>
      </c>
      <c r="K204">
        <v>9.2398996878923195E-4</v>
      </c>
      <c r="M204">
        <v>8.4583333333333321</v>
      </c>
      <c r="N204">
        <v>8.7181112873393118E-4</v>
      </c>
      <c r="P204">
        <v>8.4583333333333321</v>
      </c>
      <c r="Q204">
        <v>9.5218059493662628E-4</v>
      </c>
    </row>
    <row r="205" spans="1:17" x14ac:dyDescent="0.25">
      <c r="A205">
        <v>8.4999999999999982</v>
      </c>
      <c r="B205">
        <v>9.7420037167391836E-4</v>
      </c>
      <c r="D205">
        <v>8.4999999999999982</v>
      </c>
      <c r="E205">
        <v>9.5159551165202865E-4</v>
      </c>
      <c r="G205">
        <v>8.4999999999999982</v>
      </c>
      <c r="H205">
        <v>9.2592651290058603E-4</v>
      </c>
      <c r="J205">
        <v>8.4999999999999982</v>
      </c>
      <c r="K205">
        <v>9.3939365522634124E-4</v>
      </c>
      <c r="M205">
        <v>8.4999999999999982</v>
      </c>
      <c r="N205">
        <v>8.8632777489010034E-4</v>
      </c>
      <c r="P205">
        <v>8.4999999999999982</v>
      </c>
      <c r="Q205">
        <v>9.6806352201824115E-4</v>
      </c>
    </row>
    <row r="206" spans="1:17" x14ac:dyDescent="0.25">
      <c r="A206">
        <v>8.5416666666666661</v>
      </c>
      <c r="B206">
        <v>9.9045763496006731E-4</v>
      </c>
      <c r="D206">
        <v>8.5416666666666661</v>
      </c>
      <c r="E206">
        <v>9.6746849231780553E-4</v>
      </c>
      <c r="G206">
        <v>8.5416666666666661</v>
      </c>
      <c r="H206">
        <v>9.4136312058758838E-4</v>
      </c>
      <c r="J206">
        <v>8.5416666666666661</v>
      </c>
      <c r="K206">
        <v>9.5505920433288131E-4</v>
      </c>
      <c r="M206">
        <v>8.5416666666666661</v>
      </c>
      <c r="N206">
        <v>9.0109120403092445E-4</v>
      </c>
      <c r="P206">
        <v>8.5416666666666661</v>
      </c>
      <c r="Q206">
        <v>9.8421645886024385E-4</v>
      </c>
    </row>
    <row r="207" spans="1:17" x14ac:dyDescent="0.25">
      <c r="A207">
        <v>8.5833333333333321</v>
      </c>
      <c r="B207">
        <v>1.0069912717220809E-3</v>
      </c>
      <c r="D207">
        <v>8.5833333333333321</v>
      </c>
      <c r="E207">
        <v>9.8361131365490078E-4</v>
      </c>
      <c r="G207">
        <v>8.5833333333333321</v>
      </c>
      <c r="H207">
        <v>9.5706215060526985E-4</v>
      </c>
      <c r="J207">
        <v>8.5833333333333321</v>
      </c>
      <c r="K207">
        <v>9.7099106777423277E-4</v>
      </c>
      <c r="M207">
        <v>8.5833333333333321</v>
      </c>
      <c r="N207">
        <v>9.1610561146714261E-4</v>
      </c>
      <c r="P207">
        <v>8.5833333333333321</v>
      </c>
      <c r="Q207">
        <v>1.0006439956285603E-3</v>
      </c>
    </row>
    <row r="208" spans="1:17" x14ac:dyDescent="0.25">
      <c r="A208">
        <v>8.6249999999999982</v>
      </c>
      <c r="B208">
        <v>1.0238059803090484E-3</v>
      </c>
      <c r="D208">
        <v>8.6249999999999982</v>
      </c>
      <c r="E208">
        <v>1.0000285629547265E-3</v>
      </c>
      <c r="G208">
        <v>8.6249999999999982</v>
      </c>
      <c r="H208">
        <v>9.7302806413325179E-4</v>
      </c>
      <c r="J208">
        <v>8.6249999999999982</v>
      </c>
      <c r="K208">
        <v>9.8719377289408698E-4</v>
      </c>
      <c r="M208">
        <v>8.6249999999999982</v>
      </c>
      <c r="N208">
        <v>9.313752638297764E-4</v>
      </c>
      <c r="P208">
        <v>8.6249999999999982</v>
      </c>
      <c r="Q208">
        <v>1.0173508005219386E-3</v>
      </c>
    </row>
    <row r="209" spans="1:17" x14ac:dyDescent="0.25">
      <c r="A209">
        <v>8.6666666666666661</v>
      </c>
      <c r="B209">
        <v>1.0409065389419948E-3</v>
      </c>
      <c r="D209">
        <v>8.6666666666666661</v>
      </c>
      <c r="E209">
        <v>1.0167249054926493E-3</v>
      </c>
      <c r="G209">
        <v>8.6666666666666661</v>
      </c>
      <c r="H209">
        <v>9.8926539819120941E-4</v>
      </c>
      <c r="J209">
        <v>8.6666666666666661</v>
      </c>
      <c r="K209">
        <v>1.0036719240009788E-3</v>
      </c>
      <c r="M209">
        <v>8.6666666666666661</v>
      </c>
      <c r="N209">
        <v>9.4690450028257496E-4</v>
      </c>
      <c r="P209">
        <v>8.6666666666666661</v>
      </c>
      <c r="Q209">
        <v>1.0343416210985038E-3</v>
      </c>
    </row>
    <row r="210" spans="1:17" x14ac:dyDescent="0.25">
      <c r="A210">
        <v>8.7083333333333321</v>
      </c>
      <c r="B210">
        <v>1.0582978070717013E-3</v>
      </c>
      <c r="D210">
        <v>8.7083333333333321</v>
      </c>
      <c r="E210">
        <v>1.0337050858537165E-3</v>
      </c>
      <c r="G210">
        <v>8.7083333333333321</v>
      </c>
      <c r="H210">
        <v>1.0057787669281524E-3</v>
      </c>
      <c r="J210">
        <v>8.7083333333333321</v>
      </c>
      <c r="K210">
        <v>1.0204302036766881E-3</v>
      </c>
      <c r="M210">
        <v>8.7083333333333321</v>
      </c>
      <c r="N210">
        <v>9.6269773375507134E-4</v>
      </c>
      <c r="P210">
        <v>8.7083333333333321</v>
      </c>
      <c r="Q210">
        <v>1.051621285624871E-3</v>
      </c>
    </row>
    <row r="211" spans="1:17" x14ac:dyDescent="0.25">
      <c r="A211">
        <v>8.7499999999999982</v>
      </c>
      <c r="B211">
        <v>1.0759847267596124E-3</v>
      </c>
      <c r="D211">
        <v>8.7499999999999982</v>
      </c>
      <c r="E211">
        <v>1.0509739292809224E-3</v>
      </c>
      <c r="G211">
        <v>8.7499999999999982</v>
      </c>
      <c r="H211">
        <v>1.0225728629336232E-3</v>
      </c>
      <c r="J211">
        <v>8.7499999999999982</v>
      </c>
      <c r="K211">
        <v>1.0374733741068843E-3</v>
      </c>
      <c r="M211">
        <v>8.7499999999999982</v>
      </c>
      <c r="N211">
        <v>9.7875945219659988E-4</v>
      </c>
      <c r="P211">
        <v>8.7499999999999982</v>
      </c>
      <c r="Q211">
        <v>1.0691947044481861E-3</v>
      </c>
    </row>
    <row r="212" spans="1:17" x14ac:dyDescent="0.25">
      <c r="A212">
        <v>8.7916666666666661</v>
      </c>
      <c r="B212">
        <v>1.0939723240822184E-3</v>
      </c>
      <c r="D212">
        <v>8.7916666666666661</v>
      </c>
      <c r="E212">
        <v>1.0685363430463903E-3</v>
      </c>
      <c r="G212">
        <v>8.7916666666666661</v>
      </c>
      <c r="H212">
        <v>1.0396524585711874E-3</v>
      </c>
      <c r="J212">
        <v>8.7916666666666661</v>
      </c>
      <c r="K212">
        <v>1.0548062784343937E-3</v>
      </c>
      <c r="M212">
        <v>8.7916666666666661</v>
      </c>
      <c r="N212">
        <v>9.9509421985163448E-4</v>
      </c>
      <c r="P212">
        <v>8.7916666666666661</v>
      </c>
      <c r="Q212">
        <v>1.0870668713914978E-3</v>
      </c>
    </row>
    <row r="213" spans="1:17" x14ac:dyDescent="0.25">
      <c r="A213">
        <v>8.8333333333333321</v>
      </c>
      <c r="B213">
        <v>1.1122657105593085E-3</v>
      </c>
      <c r="D213">
        <v>8.8333333333333321</v>
      </c>
      <c r="E213">
        <v>1.0863973178458714E-3</v>
      </c>
      <c r="G213">
        <v>8.8333333333333321</v>
      </c>
      <c r="H213">
        <v>1.05702240733459E-3</v>
      </c>
      <c r="J213">
        <v>8.8333333333333321</v>
      </c>
      <c r="K213">
        <v>1.072433842135471E-3</v>
      </c>
      <c r="M213">
        <v>8.8333333333333321</v>
      </c>
      <c r="N213">
        <v>1.0117066785568047E-3</v>
      </c>
      <c r="P213">
        <v>8.8333333333333321</v>
      </c>
      <c r="Q213">
        <v>1.1052428651728457E-3</v>
      </c>
    </row>
    <row r="214" spans="1:17" x14ac:dyDescent="0.25">
      <c r="A214">
        <v>8.8749999999999982</v>
      </c>
      <c r="B214">
        <v>1.130870084606509E-3</v>
      </c>
      <c r="D214">
        <v>8.8749999999999982</v>
      </c>
      <c r="E214">
        <v>1.1045619292169438E-3</v>
      </c>
      <c r="G214">
        <v>8.8749999999999982</v>
      </c>
      <c r="H214">
        <v>1.0746876452269705E-3</v>
      </c>
      <c r="J214">
        <v>8.8749999999999982</v>
      </c>
      <c r="K214">
        <v>1.0903610744194662E-3</v>
      </c>
      <c r="M214">
        <v>8.8749999999999982</v>
      </c>
      <c r="N214">
        <v>1.0286015490599625E-3</v>
      </c>
      <c r="P214">
        <v>8.8749999999999982</v>
      </c>
      <c r="Q214">
        <v>1.1237278508484762E-3</v>
      </c>
    </row>
    <row r="215" spans="1:17" x14ac:dyDescent="0.25">
      <c r="A215">
        <v>8.9166666666666661</v>
      </c>
      <c r="B215">
        <v>1.1497907330125122E-3</v>
      </c>
      <c r="D215">
        <v>8.9166666666666661</v>
      </c>
      <c r="E215">
        <v>1.1230353389813244E-3</v>
      </c>
      <c r="G215">
        <v>8.9166666666666661</v>
      </c>
      <c r="H215">
        <v>1.0926531921635215E-3</v>
      </c>
      <c r="J215">
        <v>8.9166666666666661</v>
      </c>
      <c r="K215">
        <v>1.1085930696522895E-3</v>
      </c>
      <c r="M215">
        <v>8.9166666666666661</v>
      </c>
      <c r="N215">
        <v>1.0457836323616747E-3</v>
      </c>
      <c r="P215">
        <v>8.9166666666666661</v>
      </c>
      <c r="Q215">
        <v>1.1425270812805931E-3</v>
      </c>
    </row>
    <row r="216" spans="1:17" x14ac:dyDescent="0.25">
      <c r="A216">
        <v>8.9583333333333321</v>
      </c>
      <c r="B216">
        <v>1.1690330324414175E-3</v>
      </c>
      <c r="D216">
        <v>8.9583333333333321</v>
      </c>
      <c r="E216">
        <v>1.1418227967116992E-3</v>
      </c>
      <c r="G216">
        <v>8.9583333333333321</v>
      </c>
      <c r="H216">
        <v>1.1109241533979936E-3</v>
      </c>
      <c r="J216">
        <v>8.9583333333333321</v>
      </c>
      <c r="K216">
        <v>1.1271350088040708E-3</v>
      </c>
      <c r="M216">
        <v>8.9583333333333321</v>
      </c>
      <c r="N216">
        <v>1.0632578110795151E-3</v>
      </c>
      <c r="P216">
        <v>8.9583333333333321</v>
      </c>
      <c r="Q216">
        <v>1.1616458986300553E-3</v>
      </c>
    </row>
    <row r="217" spans="1:17" x14ac:dyDescent="0.25">
      <c r="A217">
        <v>8.9999999999999982</v>
      </c>
      <c r="B217">
        <v>1.1886024509606141E-3</v>
      </c>
      <c r="D217">
        <v>8.9999999999999982</v>
      </c>
      <c r="E217">
        <v>1.1609296412234901E-3</v>
      </c>
      <c r="G217">
        <v>8.9999999999999982</v>
      </c>
      <c r="H217">
        <v>1.129505720973452E-3</v>
      </c>
      <c r="J217">
        <v>8.9999999999999982</v>
      </c>
      <c r="K217">
        <v>1.1459921609214326E-3</v>
      </c>
      <c r="M217">
        <v>8.9999999999999982</v>
      </c>
      <c r="N217">
        <v>1.0810290508355596E-3</v>
      </c>
      <c r="P217">
        <v>8.9999999999999982</v>
      </c>
      <c r="Q217">
        <v>1.1810897358744588E-3</v>
      </c>
    </row>
    <row r="218" spans="1:17" x14ac:dyDescent="0.25">
      <c r="A218">
        <v>9.0416666666666661</v>
      </c>
      <c r="B218">
        <v>1.2085045495946369E-3</v>
      </c>
      <c r="D218">
        <v>9.0416666666666661</v>
      </c>
      <c r="E218">
        <v>1.1803613020919819E-3</v>
      </c>
      <c r="G218">
        <v>9.0416666666666661</v>
      </c>
      <c r="H218">
        <v>1.148403175197693E-3</v>
      </c>
      <c r="J218">
        <v>9.0416666666666661</v>
      </c>
      <c r="K218">
        <v>1.1651698846247894E-3</v>
      </c>
      <c r="M218">
        <v>9.0416666666666661</v>
      </c>
      <c r="N218">
        <v>1.0991024016674567E-3</v>
      </c>
      <c r="P218">
        <v>9.0416666666666661</v>
      </c>
      <c r="Q218">
        <v>1.2008641183520173E-3</v>
      </c>
    </row>
    <row r="219" spans="1:17" x14ac:dyDescent="0.25">
      <c r="A219">
        <v>9.0833333333333321</v>
      </c>
      <c r="B219">
        <v>1.2287449839054382E-3</v>
      </c>
      <c r="D219">
        <v>9.0833333333333321</v>
      </c>
      <c r="E219">
        <v>1.200123301195238E-3</v>
      </c>
      <c r="G219">
        <v>9.0833333333333321</v>
      </c>
      <c r="H219">
        <v>1.1676218861437463E-3</v>
      </c>
      <c r="J219">
        <v>9.0833333333333321</v>
      </c>
      <c r="K219">
        <v>1.1846736296311031E-3</v>
      </c>
      <c r="M219">
        <v>9.0833333333333321</v>
      </c>
      <c r="N219">
        <v>1.1174829994634956E-3</v>
      </c>
      <c r="P219">
        <v>9.0833333333333321</v>
      </c>
      <c r="Q219">
        <v>1.2209746653316937E-3</v>
      </c>
    </row>
    <row r="220" spans="1:17" x14ac:dyDescent="0.25">
      <c r="A220">
        <v>9.1249999999999982</v>
      </c>
      <c r="B220">
        <v>1.2493295055995229E-3</v>
      </c>
      <c r="D220">
        <v>9.1249999999999982</v>
      </c>
      <c r="E220">
        <v>1.2202212542832495E-3</v>
      </c>
      <c r="G220">
        <v>9.1249999999999982</v>
      </c>
      <c r="H220">
        <v>1.1871673151758824E-3</v>
      </c>
      <c r="J220">
        <v>9.1249999999999982</v>
      </c>
      <c r="K220">
        <v>1.2045089383025244E-3</v>
      </c>
      <c r="M220">
        <v>9.1249999999999982</v>
      </c>
      <c r="N220">
        <v>1.1361760674220675E-3</v>
      </c>
      <c r="P220">
        <v>9.1249999999999982</v>
      </c>
      <c r="Q220">
        <v>1.2414270916100247E-3</v>
      </c>
    </row>
    <row r="221" spans="1:17" x14ac:dyDescent="0.25">
      <c r="A221">
        <v>9.1666666666666661</v>
      </c>
      <c r="B221">
        <v>1.2702639641624072E-3</v>
      </c>
      <c r="D221">
        <v>9.1666666666666661</v>
      </c>
      <c r="E221">
        <v>1.2406608725737572E-3</v>
      </c>
      <c r="G221">
        <v>9.1666666666666661</v>
      </c>
      <c r="H221">
        <v>1.2070450165015648E-3</v>
      </c>
      <c r="J221">
        <v>9.1666666666666661</v>
      </c>
      <c r="K221">
        <v>1.2246814472213598E-3</v>
      </c>
      <c r="M221">
        <v>9.1666666666666661</v>
      </c>
      <c r="N221">
        <v>1.1551869175359351E-3</v>
      </c>
      <c r="P221">
        <v>9.1666666666666661</v>
      </c>
      <c r="Q221">
        <v>1.2622272091350878E-3</v>
      </c>
    </row>
    <row r="222" spans="1:17" x14ac:dyDescent="0.25">
      <c r="A222">
        <v>9.2083333333333321</v>
      </c>
      <c r="B222">
        <v>1.2915543085208602E-3</v>
      </c>
      <c r="D222">
        <v>9.2083333333333321</v>
      </c>
      <c r="E222">
        <v>1.2614479643752034E-3</v>
      </c>
      <c r="G222">
        <v>9.2083333333333321</v>
      </c>
      <c r="H222">
        <v>1.2272606387497837E-3</v>
      </c>
      <c r="J222">
        <v>9.2083333333333321</v>
      </c>
      <c r="K222">
        <v>1.2451968887918152E-3</v>
      </c>
      <c r="M222">
        <v>9.2083333333333321</v>
      </c>
      <c r="N222">
        <v>1.1745209521017389E-3</v>
      </c>
      <c r="P222">
        <v>9.2083333333333321</v>
      </c>
      <c r="Q222">
        <v>1.2833809286580766E-3</v>
      </c>
    </row>
    <row r="223" spans="1:17" x14ac:dyDescent="0.25">
      <c r="A223">
        <v>9.2499999999999982</v>
      </c>
      <c r="B223">
        <v>1.3132065887334076E-3</v>
      </c>
      <c r="D223">
        <v>9.2499999999999982</v>
      </c>
      <c r="E223">
        <v>1.2825884367372743E-3</v>
      </c>
      <c r="G223">
        <v>9.2499999999999982</v>
      </c>
      <c r="H223">
        <v>1.2478199265762227E-3</v>
      </c>
      <c r="J223">
        <v>9.2499999999999982</v>
      </c>
      <c r="K223">
        <v>1.2660610928689688E-3</v>
      </c>
      <c r="M223">
        <v>9.2499999999999982</v>
      </c>
      <c r="N223">
        <v>1.1941836652551603E-3</v>
      </c>
      <c r="P223">
        <v>9.2499999999999982</v>
      </c>
      <c r="Q223">
        <v>1.3048942614129562E-3</v>
      </c>
    </row>
    <row r="224" spans="1:17" x14ac:dyDescent="0.25">
      <c r="A224">
        <v>9.2916666666666661</v>
      </c>
      <c r="B224">
        <v>1.3352269577095678E-3</v>
      </c>
      <c r="D224">
        <v>9.2916666666666661</v>
      </c>
      <c r="E224">
        <v>1.3040882971295006E-3</v>
      </c>
      <c r="G224">
        <v>9.2916666666666661</v>
      </c>
      <c r="H224">
        <v>1.2687287222957109E-3</v>
      </c>
      <c r="J224">
        <v>9.2916666666666661</v>
      </c>
      <c r="K224">
        <v>1.2872799884154332E-3</v>
      </c>
      <c r="M224">
        <v>9.2916666666666661</v>
      </c>
      <c r="N224">
        <v>1.2141806445321907E-3</v>
      </c>
      <c r="P224">
        <v>9.2916666666666661</v>
      </c>
      <c r="Q224">
        <v>1.326773320824669E-3</v>
      </c>
    </row>
    <row r="225" spans="1:17" x14ac:dyDescent="0.25">
      <c r="A225">
        <v>9.3333333333333321</v>
      </c>
      <c r="B225">
        <v>1.357621672958323E-3</v>
      </c>
      <c r="D225">
        <v>9.3333333333333321</v>
      </c>
      <c r="E225">
        <v>1.3259536551483942E-3</v>
      </c>
      <c r="G225">
        <v>9.3333333333333321</v>
      </c>
      <c r="H225">
        <v>1.2899929675424303E-3</v>
      </c>
      <c r="J225">
        <v>9.3333333333333321</v>
      </c>
      <c r="K225">
        <v>1.3088596051861882E-3</v>
      </c>
      <c r="M225">
        <v>9.3333333333333321</v>
      </c>
      <c r="N225">
        <v>1.2345175724569302E-3</v>
      </c>
      <c r="P225">
        <v>9.3333333333333321</v>
      </c>
      <c r="Q225">
        <v>1.3490243242463807E-3</v>
      </c>
    </row>
    <row r="226" spans="1:17" x14ac:dyDescent="0.25">
      <c r="A226">
        <v>9.3749999999999982</v>
      </c>
      <c r="B226">
        <v>1.3803970983663066E-3</v>
      </c>
      <c r="D226">
        <v>9.3749999999999982</v>
      </c>
      <c r="E226">
        <v>1.3481907242536095E-3</v>
      </c>
      <c r="G226">
        <v>9.3749999999999982</v>
      </c>
      <c r="H226">
        <v>1.3116187049583439E-3</v>
      </c>
      <c r="J226">
        <v>9.3749999999999982</v>
      </c>
      <c r="K226">
        <v>1.3308060754420455E-3</v>
      </c>
      <c r="M226">
        <v>9.3749999999999982</v>
      </c>
      <c r="N226">
        <v>1.2552002281563904E-3</v>
      </c>
      <c r="P226">
        <v>9.3749999999999982</v>
      </c>
      <c r="Q226">
        <v>1.3716535947262613E-3</v>
      </c>
    </row>
    <row r="227" spans="1:17" x14ac:dyDescent="0.25">
      <c r="A227">
        <v>9.4166666666666661</v>
      </c>
      <c r="B227">
        <v>1.4035597060062265E-3</v>
      </c>
      <c r="D227">
        <v>9.4166666666666661</v>
      </c>
      <c r="E227">
        <v>1.3708058235336132E-3</v>
      </c>
      <c r="G227">
        <v>9.4166666666666661</v>
      </c>
      <c r="H227">
        <v>1.3336120799103282E-3</v>
      </c>
      <c r="J227">
        <v>9.4166666666666661</v>
      </c>
      <c r="K227">
        <v>1.3531256356922527E-3</v>
      </c>
      <c r="M227">
        <v>9.4166666666666661</v>
      </c>
      <c r="N227">
        <v>1.2762344890027415E-3</v>
      </c>
      <c r="P227">
        <v>9.4166666666666661</v>
      </c>
      <c r="Q227">
        <v>1.3946675628043004E-3</v>
      </c>
    </row>
    <row r="228" spans="1:17" x14ac:dyDescent="0.25">
      <c r="A228">
        <v>9.4583333333333321</v>
      </c>
      <c r="B228">
        <v>1.4271160779760247E-3</v>
      </c>
      <c r="D228">
        <v>9.4583333333333321</v>
      </c>
      <c r="E228">
        <v>1.3938053795013773E-3</v>
      </c>
      <c r="G228">
        <v>9.4583333333333321</v>
      </c>
      <c r="H228">
        <v>1.3559793422364963E-3</v>
      </c>
      <c r="J228">
        <v>9.4583333333333321</v>
      </c>
      <c r="K228">
        <v>1.3758246284667132E-3</v>
      </c>
      <c r="M228">
        <v>9.4583333333333321</v>
      </c>
      <c r="N228">
        <v>1.2976263322834805E-3</v>
      </c>
      <c r="P228">
        <v>9.4583333333333321</v>
      </c>
      <c r="Q228">
        <v>1.4180727683396658E-3</v>
      </c>
    </row>
    <row r="229" spans="1:17" x14ac:dyDescent="0.25">
      <c r="A229">
        <v>9.4999999999999982</v>
      </c>
      <c r="B229">
        <v>1.4510729082693092E-3</v>
      </c>
      <c r="D229">
        <v>9.4999999999999982</v>
      </c>
      <c r="E229">
        <v>1.4171959279205928E-3</v>
      </c>
      <c r="G229">
        <v>9.4999999999999982</v>
      </c>
      <c r="H229">
        <v>1.3787268480222091E-3</v>
      </c>
      <c r="J229">
        <v>9.4999999999999982</v>
      </c>
      <c r="K229">
        <v>1.39890950411834E-3</v>
      </c>
      <c r="M229">
        <v>9.4999999999999982</v>
      </c>
      <c r="N229">
        <v>1.3193818368999921E-3</v>
      </c>
      <c r="P229">
        <v>9.4999999999999982</v>
      </c>
      <c r="Q229">
        <v>1.4418758623691327E-3</v>
      </c>
    </row>
    <row r="230" spans="1:17" x14ac:dyDescent="0.25">
      <c r="A230">
        <v>9.5416666666666661</v>
      </c>
      <c r="B230">
        <v>1.4754370046775797E-3</v>
      </c>
      <c r="D230">
        <v>9.5416666666666661</v>
      </c>
      <c r="E230">
        <v>1.4409841156629351E-3</v>
      </c>
      <c r="G230">
        <v>9.5416666666666661</v>
      </c>
      <c r="H230">
        <v>1.4018610614062791E-3</v>
      </c>
      <c r="J230">
        <v>9.5416666666666661</v>
      </c>
      <c r="K230">
        <v>1.4223868226560443E-3</v>
      </c>
      <c r="M230">
        <v>9.5416666666666661</v>
      </c>
      <c r="N230">
        <v>1.3415071850949845E-3</v>
      </c>
      <c r="P230">
        <v>9.5416666666666661</v>
      </c>
      <c r="Q230">
        <v>1.4660836089971005E-3</v>
      </c>
    </row>
    <row r="231" spans="1:17" x14ac:dyDescent="0.25">
      <c r="A231">
        <v>9.5833333333333321</v>
      </c>
      <c r="B231">
        <v>1.5002152907247913E-3</v>
      </c>
      <c r="D231">
        <v>9.5833333333333321</v>
      </c>
      <c r="E231">
        <v>1.4651767025968974E-3</v>
      </c>
      <c r="G231">
        <v>9.5833333333333321</v>
      </c>
      <c r="H231">
        <v>1.425388556417878E-3</v>
      </c>
      <c r="J231">
        <v>9.5833333333333321</v>
      </c>
      <c r="K231">
        <v>1.4462632556088895E-3</v>
      </c>
      <c r="M231">
        <v>9.5833333333333321</v>
      </c>
      <c r="N231">
        <v>1.3640086642092912E-3</v>
      </c>
      <c r="P231">
        <v>9.5833333333333321</v>
      </c>
      <c r="Q231">
        <v>1.4907028873177436E-3</v>
      </c>
    </row>
    <row r="232" spans="1:17" x14ac:dyDescent="0.25">
      <c r="A232">
        <v>9.6249999999999982</v>
      </c>
      <c r="B232">
        <v>1.5254148076348048E-3</v>
      </c>
      <c r="D232">
        <v>9.6249999999999982</v>
      </c>
      <c r="E232">
        <v>1.4897805635087373E-3</v>
      </c>
      <c r="G232">
        <v>9.6249999999999982</v>
      </c>
      <c r="H232">
        <v>1.4493160188446747E-3</v>
      </c>
      <c r="J232">
        <v>9.6249999999999982</v>
      </c>
      <c r="K232">
        <v>1.4705455879219327E-3</v>
      </c>
      <c r="M232">
        <v>9.6249999999999982</v>
      </c>
      <c r="N232">
        <v>1.3868926684685416E-3</v>
      </c>
      <c r="P232">
        <v>9.6249999999999982</v>
      </c>
      <c r="Q232">
        <v>1.5157406933698377E-3</v>
      </c>
    </row>
    <row r="233" spans="1:17" x14ac:dyDescent="0.25">
      <c r="A233">
        <v>9.6666666666666661</v>
      </c>
      <c r="B233">
        <v>1.5510427163322889E-3</v>
      </c>
      <c r="D233">
        <v>9.6666666666666661</v>
      </c>
      <c r="E233">
        <v>1.5148026900560782E-3</v>
      </c>
      <c r="G233">
        <v>9.6666666666666661</v>
      </c>
      <c r="H233">
        <v>1.4736502481327266E-3</v>
      </c>
      <c r="J233">
        <v>9.6666666666666661</v>
      </c>
      <c r="K233">
        <v>1.4952407198842983E-3</v>
      </c>
      <c r="M233">
        <v>9.6666666666666661</v>
      </c>
      <c r="N233">
        <v>1.4101657008001995E-3</v>
      </c>
      <c r="P233">
        <v>9.6666666666666661</v>
      </c>
      <c r="Q233">
        <v>1.5412041421248171E-3</v>
      </c>
    </row>
    <row r="234" spans="1:17" x14ac:dyDescent="0.25">
      <c r="A234">
        <v>9.7083333333333321</v>
      </c>
      <c r="B234">
        <v>1.5771062994776302E-3</v>
      </c>
      <c r="D234">
        <v>9.7083333333333321</v>
      </c>
      <c r="E234">
        <v>1.540250192754724E-3</v>
      </c>
      <c r="G234">
        <v>9.7083333333333321</v>
      </c>
      <c r="H234">
        <v>1.4983981593186752E-3</v>
      </c>
      <c r="J234">
        <v>9.7083333333333321</v>
      </c>
      <c r="K234">
        <v>1.5203556690900238E-3</v>
      </c>
      <c r="M234">
        <v>9.7083333333333321</v>
      </c>
      <c r="N234">
        <v>1.4338343746814952E-3</v>
      </c>
      <c r="P234">
        <v>9.7083333333333321</v>
      </c>
      <c r="Q234">
        <v>1.5671004695086315E-3</v>
      </c>
    </row>
    <row r="235" spans="1:17" x14ac:dyDescent="0.25">
      <c r="A235">
        <v>9.7499999999999982</v>
      </c>
      <c r="B235">
        <v>1.6036129635364424E-3</v>
      </c>
      <c r="D235">
        <v>9.7499999999999982</v>
      </c>
      <c r="E235">
        <v>1.5661303029992468E-3</v>
      </c>
      <c r="G235">
        <v>9.7499999999999982</v>
      </c>
      <c r="H235">
        <v>1.5235667849947852E-3</v>
      </c>
      <c r="J235">
        <v>9.7499999999999982</v>
      </c>
      <c r="K235">
        <v>1.5458975724322462E-3</v>
      </c>
      <c r="M235">
        <v>9.7499999999999982</v>
      </c>
      <c r="N235">
        <v>1.4579054160187728E-3</v>
      </c>
      <c r="P235">
        <v>9.7499999999999982</v>
      </c>
      <c r="Q235">
        <v>1.5934370344579706E-3</v>
      </c>
    </row>
    <row r="236" spans="1:17" x14ac:dyDescent="0.25">
      <c r="A236">
        <v>9.7916666666666661</v>
      </c>
      <c r="B236">
        <v>1.6305702408842544E-3</v>
      </c>
      <c r="D236">
        <v>9.7916666666666661</v>
      </c>
      <c r="E236">
        <v>1.5924503751179266E-3</v>
      </c>
      <c r="G236">
        <v>9.7916666666666661</v>
      </c>
      <c r="H236">
        <v>1.5491632773073887E-3</v>
      </c>
      <c r="J236">
        <v>9.7916666666666661</v>
      </c>
      <c r="K236">
        <v>1.5718736881312864E-3</v>
      </c>
      <c r="M236">
        <v>9.7916666666666661</v>
      </c>
      <c r="N236">
        <v>1.4823856650587846E-3</v>
      </c>
      <c r="P236">
        <v>9.7916666666666661</v>
      </c>
      <c r="Q236">
        <v>1.6202213210114486E-3</v>
      </c>
    </row>
    <row r="237" spans="1:17" x14ac:dyDescent="0.25">
      <c r="A237">
        <v>9.8333333333333321</v>
      </c>
      <c r="B237">
        <v>1.6579857919469788E-3</v>
      </c>
      <c r="D237">
        <v>9.8333333333333321</v>
      </c>
      <c r="E237">
        <v>1.6192178884626236E-3</v>
      </c>
      <c r="G237">
        <v>9.8333333333333321</v>
      </c>
      <c r="H237">
        <v>1.5751949099893064E-3</v>
      </c>
      <c r="J237">
        <v>9.8333333333333321</v>
      </c>
      <c r="K237">
        <v>1.5982913977972105E-3</v>
      </c>
      <c r="M237">
        <v>9.8333333333333321</v>
      </c>
      <c r="N237">
        <v>1.5072820783324761E-3</v>
      </c>
      <c r="P237">
        <v>9.8333333333333321</v>
      </c>
      <c r="Q237">
        <v>1.6474609404363359E-3</v>
      </c>
    </row>
    <row r="238" spans="1:17" x14ac:dyDescent="0.25">
      <c r="A238">
        <v>9.8749999999999982</v>
      </c>
      <c r="B238">
        <v>1.6858674073777702E-3</v>
      </c>
      <c r="D238">
        <v>9.8749999999999982</v>
      </c>
      <c r="E238">
        <v>1.6464404495341806E-3</v>
      </c>
      <c r="G238">
        <v>9.8749999999999982</v>
      </c>
      <c r="H238">
        <v>1.6016690804268171E-3</v>
      </c>
      <c r="J238">
        <v>9.8749999999999982</v>
      </c>
      <c r="K238">
        <v>1.6251582085274557E-3</v>
      </c>
      <c r="M238">
        <v>9.8749999999999982</v>
      </c>
      <c r="N238">
        <v>1.5326017306318209E-3</v>
      </c>
      <c r="P238">
        <v>9.8749999999999982</v>
      </c>
      <c r="Q238">
        <v>1.675163633391446E-3</v>
      </c>
    </row>
    <row r="239" spans="1:17" x14ac:dyDescent="0.25">
      <c r="A239">
        <v>9.9166666666666661</v>
      </c>
      <c r="B239">
        <v>1.7142230102708846E-3</v>
      </c>
      <c r="D239">
        <v>9.9166666666666661</v>
      </c>
      <c r="E239">
        <v>1.6741257941439542E-3</v>
      </c>
      <c r="G239">
        <v>9.9166666666666661</v>
      </c>
      <c r="H239">
        <v>1.6285933117617653E-3</v>
      </c>
      <c r="J239">
        <v>9.9166666666666661</v>
      </c>
      <c r="K239">
        <v>1.6524817550401148E-3</v>
      </c>
      <c r="M239">
        <v>9.9166666666666661</v>
      </c>
      <c r="N239">
        <v>1.5583518170202545E-3</v>
      </c>
      <c r="P239">
        <v>9.9166666666666661</v>
      </c>
      <c r="Q239">
        <v>1.703337272126793E-3</v>
      </c>
    </row>
    <row r="240" spans="1:17" x14ac:dyDescent="0.25">
      <c r="A240">
        <v>9.9583333333333321</v>
      </c>
      <c r="B240">
        <v>1.7430606584131823E-3</v>
      </c>
      <c r="D240">
        <v>9.9583333333333321</v>
      </c>
      <c r="E240">
        <v>1.7022817896120942E-3</v>
      </c>
      <c r="G240">
        <v>9.9583333333333321</v>
      </c>
      <c r="H240">
        <v>1.6559752550294078E-3</v>
      </c>
      <c r="J240">
        <v>9.9583333333333321</v>
      </c>
      <c r="K240">
        <v>1.6802698018434888E-3</v>
      </c>
      <c r="M240">
        <v>9.9583333333333321</v>
      </c>
      <c r="N240">
        <v>1.5845396548772911E-3</v>
      </c>
      <c r="P240">
        <v>9.9583333333333321</v>
      </c>
      <c r="Q240">
        <v>1.7319898627206406E-3</v>
      </c>
    </row>
    <row r="241" spans="1:17" x14ac:dyDescent="0.25">
      <c r="A241">
        <v>9.9999999999999982</v>
      </c>
      <c r="B241">
        <v>1.7723885465738987E-3</v>
      </c>
      <c r="D241">
        <v>9.9999999999999982</v>
      </c>
      <c r="E241">
        <v>1.7309164370031922E-3</v>
      </c>
      <c r="G241">
        <v>9.9999999999999982</v>
      </c>
      <c r="H241">
        <v>1.6838226913326003E-3</v>
      </c>
      <c r="J241">
        <v>9.9999999999999982</v>
      </c>
      <c r="K241">
        <v>1.7085302454425209E-3</v>
      </c>
      <c r="M241">
        <v>9.9999999999999982</v>
      </c>
      <c r="N241">
        <v>1.6111726859778972E-3</v>
      </c>
      <c r="P241">
        <v>9.9999999999999982</v>
      </c>
      <c r="Q241">
        <v>1.7611295473545841E-3</v>
      </c>
    </row>
    <row r="242" spans="1:17" x14ac:dyDescent="0.25">
      <c r="A242">
        <v>10.041666666666666</v>
      </c>
      <c r="B242">
        <v>1.8022150088333473E-3</v>
      </c>
      <c r="D242">
        <v>10.041666666666666</v>
      </c>
      <c r="E242">
        <v>1.7600378733999388E-3</v>
      </c>
      <c r="G242">
        <v>10.041666666666666</v>
      </c>
      <c r="H242">
        <v>1.7121435340529466E-3</v>
      </c>
      <c r="J242">
        <v>10.041666666666666</v>
      </c>
      <c r="K242">
        <v>1.737271116582736E-3</v>
      </c>
      <c r="M242">
        <v>10.041666666666666</v>
      </c>
      <c r="N242">
        <v>1.6382584786072138E-3</v>
      </c>
      <c r="P242">
        <v>10.041666666666666</v>
      </c>
      <c r="Q242">
        <v>1.7907646066273044E-3</v>
      </c>
    </row>
    <row r="243" spans="1:17" x14ac:dyDescent="0.25">
      <c r="A243">
        <v>10.083333333333332</v>
      </c>
      <c r="B243">
        <v>1.8325485209512065E-3</v>
      </c>
      <c r="D243">
        <v>10.083333333333332</v>
      </c>
      <c r="E243">
        <v>1.7896543742154298E-3</v>
      </c>
      <c r="G243">
        <v>10.083333333333332</v>
      </c>
      <c r="H243">
        <v>1.7409458310995393E-3</v>
      </c>
      <c r="J243">
        <v>10.083333333333332</v>
      </c>
      <c r="K243">
        <v>1.7665005825323349E-3</v>
      </c>
      <c r="M243">
        <v>10.083333333333332</v>
      </c>
      <c r="N243">
        <v>1.6658047297112288E-3</v>
      </c>
      <c r="P243">
        <v>10.083333333333332</v>
      </c>
      <c r="Q243">
        <v>1.8209034619076608E-3</v>
      </c>
    </row>
    <row r="244" spans="1:17" x14ac:dyDescent="0.25">
      <c r="A244">
        <v>10.124999999999998</v>
      </c>
      <c r="B244">
        <v>1.8633977027750696E-3</v>
      </c>
      <c r="D244">
        <v>10.124999999999998</v>
      </c>
      <c r="E244">
        <v>1.8197743555447852E-3</v>
      </c>
      <c r="G244">
        <v>10.124999999999998</v>
      </c>
      <c r="H244">
        <v>1.7702377671959238E-3</v>
      </c>
      <c r="J244">
        <v>10.124999999999998</v>
      </c>
      <c r="K244">
        <v>1.7962269494030774E-3</v>
      </c>
      <c r="M244">
        <v>10.124999999999998</v>
      </c>
      <c r="N244">
        <v>1.6938192670840119E-3</v>
      </c>
      <c r="P244">
        <v>10.124999999999998</v>
      </c>
      <c r="Q244">
        <v>1.8515546777277837E-3</v>
      </c>
    </row>
    <row r="245" spans="1:17" x14ac:dyDescent="0.25">
      <c r="A245">
        <v>10.166666666666666</v>
      </c>
      <c r="B245">
        <v>1.8947713206899381E-3</v>
      </c>
      <c r="D245">
        <v>10.166666666666666</v>
      </c>
      <c r="E245">
        <v>1.8504063765567387E-3</v>
      </c>
      <c r="G245">
        <v>10.166666666666666</v>
      </c>
      <c r="H245">
        <v>1.8000276662059468E-3</v>
      </c>
      <c r="J245">
        <v>10.166666666666666</v>
      </c>
      <c r="K245">
        <v>1.8264586645106216E-3</v>
      </c>
      <c r="M245">
        <v>10.166666666666666</v>
      </c>
      <c r="N245">
        <v>1.7223100515921326E-3</v>
      </c>
      <c r="P245">
        <v>10.166666666666666</v>
      </c>
      <c r="Q245">
        <v>1.8827269642168482E-3</v>
      </c>
    </row>
    <row r="246" spans="1:17" x14ac:dyDescent="0.25">
      <c r="A246">
        <v>10.208333333333332</v>
      </c>
      <c r="B246">
        <v>1.9266782901093595E-3</v>
      </c>
      <c r="D246">
        <v>10.208333333333332</v>
      </c>
      <c r="E246">
        <v>1.8815591419258958E-3</v>
      </c>
      <c r="G246">
        <v>10.208333333333332</v>
      </c>
      <c r="H246">
        <v>1.8303239934991404E-3</v>
      </c>
      <c r="J246">
        <v>10.208333333333332</v>
      </c>
      <c r="K246">
        <v>1.8572043187749946E-3</v>
      </c>
      <c r="M246">
        <v>10.208333333333332</v>
      </c>
      <c r="N246">
        <v>1.7512851794368913E-3</v>
      </c>
      <c r="P246">
        <v>10.208333333333332</v>
      </c>
      <c r="Q246">
        <v>1.9144291795762272E-3</v>
      </c>
    </row>
    <row r="247" spans="1:17" x14ac:dyDescent="0.25">
      <c r="A247">
        <v>10.249999999999998</v>
      </c>
      <c r="B247">
        <v>1.9591276780089109E-3</v>
      </c>
      <c r="D247">
        <v>10.249999999999998</v>
      </c>
      <c r="E247">
        <v>1.9132415043063282E-3</v>
      </c>
      <c r="G247">
        <v>10.249999999999998</v>
      </c>
      <c r="H247">
        <v>1.861135358356318E-3</v>
      </c>
      <c r="J247">
        <v>10.249999999999998</v>
      </c>
      <c r="K247">
        <v>1.8884726491618625E-3</v>
      </c>
      <c r="M247">
        <v>10.249999999999998</v>
      </c>
      <c r="N247">
        <v>1.7807528844550114E-3</v>
      </c>
      <c r="P247">
        <v>10.249999999999998</v>
      </c>
      <c r="Q247">
        <v>1.9466703325967157E-3</v>
      </c>
    </row>
    <row r="248" spans="1:17" x14ac:dyDescent="0.25">
      <c r="A248">
        <v>10.291666666666666</v>
      </c>
      <c r="B248">
        <v>1.9921287055027553E-3</v>
      </c>
      <c r="D248">
        <v>10.291666666666666</v>
      </c>
      <c r="E248">
        <v>1.945462466847228E-3</v>
      </c>
      <c r="G248">
        <v>10.291666666666666</v>
      </c>
      <c r="H248">
        <v>1.8924705164160682E-3</v>
      </c>
      <c r="J248">
        <v>10.291666666666666</v>
      </c>
      <c r="K248">
        <v>1.9202725411653066E-3</v>
      </c>
      <c r="M248">
        <v>10.291666666666666</v>
      </c>
      <c r="N248">
        <v>1.810721540458439E-3</v>
      </c>
      <c r="P248">
        <v>10.291666666666666</v>
      </c>
      <c r="Q248">
        <v>1.9794595852185523E-3</v>
      </c>
    </row>
    <row r="249" spans="1:17" x14ac:dyDescent="0.25">
      <c r="A249">
        <v>10.333333333333332</v>
      </c>
      <c r="B249">
        <v>2.0256907504639945E-3</v>
      </c>
      <c r="D249">
        <v>10.333333333333332</v>
      </c>
      <c r="E249">
        <v>1.9782311857513232E-3</v>
      </c>
      <c r="G249">
        <v>10.333333333333332</v>
      </c>
      <c r="H249">
        <v>1.9243383721628336E-3</v>
      </c>
      <c r="J249">
        <v>10.333333333333332</v>
      </c>
      <c r="K249">
        <v>1.9526130313328094E-3</v>
      </c>
      <c r="M249">
        <v>10.333333333333332</v>
      </c>
      <c r="N249">
        <v>1.8411996636139244E-3</v>
      </c>
      <c r="P249">
        <v>10.333333333333332</v>
      </c>
      <c r="Q249">
        <v>2.0128062551349603E-3</v>
      </c>
    </row>
    <row r="250" spans="1:17" x14ac:dyDescent="0.25">
      <c r="A250">
        <v>10.374999999999998</v>
      </c>
      <c r="B250">
        <v>2.0598233501895745E-3</v>
      </c>
      <c r="D250">
        <v>10.374999999999998</v>
      </c>
      <c r="E250">
        <v>2.0115569728767885E-3</v>
      </c>
      <c r="G250">
        <v>10.374999999999998</v>
      </c>
      <c r="H250">
        <v>1.9567479814572943E-3</v>
      </c>
      <c r="J250">
        <v>10.374999999999998</v>
      </c>
      <c r="K250">
        <v>1.9855033098331596E-3</v>
      </c>
      <c r="M250">
        <v>10.374999999999998</v>
      </c>
      <c r="N250">
        <v>1.8721959148630535E-3</v>
      </c>
      <c r="P250">
        <v>10.374999999999998</v>
      </c>
      <c r="Q250">
        <v>2.0467198184399471E-3</v>
      </c>
    </row>
    <row r="251" spans="1:17" x14ac:dyDescent="0.25">
      <c r="A251">
        <v>10.416666666666666</v>
      </c>
      <c r="B251">
        <v>2.0945362041104895E-3</v>
      </c>
      <c r="D251">
        <v>10.416666666666666</v>
      </c>
      <c r="E251">
        <v>2.0454492983833861E-3</v>
      </c>
      <c r="G251">
        <v>10.416666666666666</v>
      </c>
      <c r="H251">
        <v>1.9897085541097604E-3</v>
      </c>
      <c r="J251">
        <v>10.416666666666666</v>
      </c>
      <c r="K251">
        <v>2.0189527230680157E-3</v>
      </c>
      <c r="M251">
        <v>10.416666666666666</v>
      </c>
      <c r="N251">
        <v>1.903719102383418E-3</v>
      </c>
      <c r="P251">
        <v>10.416666666666666</v>
      </c>
      <c r="Q251">
        <v>2.0812099123211185E-3</v>
      </c>
    </row>
    <row r="252" spans="1:17" x14ac:dyDescent="0.25">
      <c r="A252">
        <v>10.458333333333332</v>
      </c>
      <c r="B252">
        <v>2.1298391765480601E-3</v>
      </c>
      <c r="D252">
        <v>10.458333333333332</v>
      </c>
      <c r="E252">
        <v>2.0799177934235965E-3</v>
      </c>
      <c r="G252">
        <v>10.458333333333332</v>
      </c>
      <c r="H252">
        <v>2.0232294564973192E-3</v>
      </c>
      <c r="J252">
        <v>10.458333333333332</v>
      </c>
      <c r="K252">
        <v>2.0529707763278643E-3</v>
      </c>
      <c r="M252">
        <v>10.458333333333332</v>
      </c>
      <c r="N252">
        <v>1.9357781840916286E-3</v>
      </c>
      <c r="P252">
        <v>10.458333333333332</v>
      </c>
      <c r="Q252">
        <v>2.11628633779827E-3</v>
      </c>
    </row>
    <row r="253" spans="1:17" x14ac:dyDescent="0.25">
      <c r="A253">
        <v>10.499999999999998</v>
      </c>
      <c r="B253">
        <v>2.1657422995170704E-3</v>
      </c>
      <c r="D253">
        <v>10.499999999999998</v>
      </c>
      <c r="E253">
        <v>2.1149722528794896E-3</v>
      </c>
      <c r="G253">
        <v>10.499999999999998</v>
      </c>
      <c r="H253">
        <v>2.057320214225466E-3</v>
      </c>
      <c r="J253">
        <v>10.499999999999998</v>
      </c>
      <c r="K253">
        <v>2.0875671364931308E-3</v>
      </c>
      <c r="M253">
        <v>10.499999999999998</v>
      </c>
      <c r="N253">
        <v>1.9683822701888789E-3</v>
      </c>
      <c r="P253">
        <v>10.499999999999998</v>
      </c>
      <c r="Q253">
        <v>2.1519590625085332E-3</v>
      </c>
    </row>
    <row r="254" spans="1:17" x14ac:dyDescent="0.25">
      <c r="A254">
        <v>10.541666666666666</v>
      </c>
      <c r="B254">
        <v>2.2022557755765528E-3</v>
      </c>
      <c r="D254">
        <v>10.541666666666666</v>
      </c>
      <c r="E254">
        <v>2.1506226381461332E-3</v>
      </c>
      <c r="G254">
        <v>10.541666666666666</v>
      </c>
      <c r="H254">
        <v>2.0919905148349912E-3</v>
      </c>
      <c r="J254">
        <v>10.541666666666666</v>
      </c>
      <c r="K254">
        <v>2.1227516347812063E-3</v>
      </c>
      <c r="M254">
        <v>10.541666666666666</v>
      </c>
      <c r="N254">
        <v>2.0015406257497823E-3</v>
      </c>
      <c r="P254">
        <v>10.541666666666666</v>
      </c>
      <c r="Q254">
        <v>2.1882382235388705E-3</v>
      </c>
    </row>
    <row r="255" spans="1:17" x14ac:dyDescent="0.25">
      <c r="A255">
        <v>10.583333333333332</v>
      </c>
      <c r="B255">
        <v>2.2393899807290466E-3</v>
      </c>
      <c r="D255">
        <v>10.583333333333332</v>
      </c>
      <c r="E255">
        <v>2.1868790799623099E-3</v>
      </c>
      <c r="G255">
        <v>10.583333333333332</v>
      </c>
      <c r="H255">
        <v>2.127250210554878E-3</v>
      </c>
      <c r="J255">
        <v>10.583333333333332</v>
      </c>
      <c r="K255">
        <v>2.158534269540179E-3</v>
      </c>
      <c r="M255">
        <v>10.583333333333332</v>
      </c>
      <c r="N255">
        <v>2.0352626733552209E-3</v>
      </c>
      <c r="P255">
        <v>10.583333333333332</v>
      </c>
      <c r="Q255">
        <v>2.2251341303067243E-3</v>
      </c>
    </row>
    <row r="256" spans="1:17" x14ac:dyDescent="0.25">
      <c r="A256">
        <v>10.624999999999998</v>
      </c>
      <c r="B256">
        <v>2.2771554673691333E-3</v>
      </c>
      <c r="D256">
        <v>10.624999999999998</v>
      </c>
      <c r="E256">
        <v>2.2237518812893617E-3</v>
      </c>
      <c r="G256">
        <v>10.624999999999998</v>
      </c>
      <c r="H256">
        <v>2.1631093211020042E-3</v>
      </c>
      <c r="J256">
        <v>10.624999999999998</v>
      </c>
      <c r="K256">
        <v>2.1949252090900546E-3</v>
      </c>
      <c r="M256">
        <v>10.624999999999998</v>
      </c>
      <c r="N256">
        <v>2.0695579957699518E-3</v>
      </c>
      <c r="P256">
        <v>10.624999999999998</v>
      </c>
      <c r="Q256">
        <v>2.2626572674896315E-3</v>
      </c>
    </row>
    <row r="257" spans="1:17" x14ac:dyDescent="0.25">
      <c r="A257">
        <v>10.666666666666666</v>
      </c>
      <c r="B257">
        <v>2.3155629672821005E-3</v>
      </c>
      <c r="D257">
        <v>10.666666666666666</v>
      </c>
      <c r="E257">
        <v>2.2612515202389727E-3</v>
      </c>
      <c r="G257">
        <v>10.666666666666666</v>
      </c>
      <c r="H257">
        <v>2.1995780365284302E-3</v>
      </c>
      <c r="J257">
        <v>10.666666666666666</v>
      </c>
      <c r="K257">
        <v>2.2319347946122771E-3</v>
      </c>
      <c r="M257">
        <v>10.666666666666666</v>
      </c>
      <c r="N257">
        <v>2.1044363386657338E-3</v>
      </c>
      <c r="P257">
        <v>10.666666666666666</v>
      </c>
      <c r="Q257">
        <v>2.3008182980046466E-3</v>
      </c>
    </row>
    <row r="258" spans="1:17" x14ac:dyDescent="0.25">
      <c r="A258">
        <v>10.708333333333332</v>
      </c>
      <c r="B258">
        <v>2.3546233946935883E-3</v>
      </c>
      <c r="D258">
        <v>10.708333333333332</v>
      </c>
      <c r="E258">
        <v>2.2993886530507284E-3</v>
      </c>
      <c r="G258">
        <v>10.708333333333332</v>
      </c>
      <c r="H258">
        <v>2.2366667201171066E-3</v>
      </c>
      <c r="J258">
        <v>10.708333333333332</v>
      </c>
      <c r="K258">
        <v>2.2695735430883789E-3</v>
      </c>
      <c r="M258">
        <v>10.708333333333332</v>
      </c>
      <c r="N258">
        <v>2.1399076133907444E-3</v>
      </c>
      <c r="P258">
        <v>10.708333333333332</v>
      </c>
      <c r="Q258">
        <v>2.3396280660384181E-3</v>
      </c>
    </row>
    <row r="259" spans="1:17" x14ac:dyDescent="0.25">
      <c r="A259">
        <v>10.749999999999998</v>
      </c>
      <c r="B259">
        <v>2.3943478493710724E-3</v>
      </c>
      <c r="D259">
        <v>10.749999999999998</v>
      </c>
      <c r="E259">
        <v>2.3381741171202832E-3</v>
      </c>
      <c r="G259">
        <v>10.749999999999998</v>
      </c>
      <c r="H259">
        <v>2.2743859113267895E-3</v>
      </c>
      <c r="J259">
        <v>10.749999999999998</v>
      </c>
      <c r="K259">
        <v>2.3078521502885737E-3</v>
      </c>
      <c r="M259">
        <v>10.749999999999998</v>
      </c>
      <c r="N259">
        <v>2.175981899786079E-3</v>
      </c>
      <c r="P259">
        <v>10.749999999999998</v>
      </c>
      <c r="Q259">
        <v>2.3790976001287632E-3</v>
      </c>
    </row>
    <row r="260" spans="1:17" x14ac:dyDescent="0.25">
      <c r="A260">
        <v>10.791666666666666</v>
      </c>
      <c r="B260">
        <v>2.4347476197780723E-3</v>
      </c>
      <c r="D260">
        <v>10.791666666666666</v>
      </c>
      <c r="E260">
        <v>2.3776189340790209E-3</v>
      </c>
      <c r="G260">
        <v>10.791666666666666</v>
      </c>
      <c r="H260">
        <v>2.3127463287870372E-3</v>
      </c>
      <c r="J260">
        <v>10.791666666666666</v>
      </c>
      <c r="K260">
        <v>2.3467814938111725E-3</v>
      </c>
      <c r="M260">
        <v>10.791666666666666</v>
      </c>
      <c r="N260">
        <v>2.2126694490501356E-3</v>
      </c>
      <c r="P260">
        <v>10.791666666666666</v>
      </c>
      <c r="Q260">
        <v>2.419238116298645E-3</v>
      </c>
    </row>
    <row r="261" spans="1:17" x14ac:dyDescent="0.25">
      <c r="A261">
        <v>10.833333333333332</v>
      </c>
      <c r="B261">
        <v>2.4758341862819912E-3</v>
      </c>
      <c r="D261">
        <v>10.833333333333332</v>
      </c>
      <c r="E261">
        <v>2.4177343129260565E-3</v>
      </c>
      <c r="G261">
        <v>10.833333333333332</v>
      </c>
      <c r="H261">
        <v>2.3517588733441086E-3</v>
      </c>
      <c r="J261">
        <v>10.833333333333332</v>
      </c>
      <c r="K261">
        <v>2.3863726361736553E-3</v>
      </c>
      <c r="M261">
        <v>10.833333333333332</v>
      </c>
      <c r="N261">
        <v>2.2499806866516795E-3</v>
      </c>
      <c r="P261">
        <v>10.833333333333332</v>
      </c>
      <c r="Q261">
        <v>2.4600610212434149E-3</v>
      </c>
    </row>
    <row r="262" spans="1:17" x14ac:dyDescent="0.25">
      <c r="A262">
        <v>10.874999999999998</v>
      </c>
      <c r="B262">
        <v>2.517619224416478E-3</v>
      </c>
      <c r="D262">
        <v>10.874999999999998</v>
      </c>
      <c r="E262">
        <v>2.4585316532134919E-3</v>
      </c>
      <c r="G262">
        <v>10.874999999999998</v>
      </c>
      <c r="H262">
        <v>2.391434631158651E-3</v>
      </c>
      <c r="J262">
        <v>10.874999999999998</v>
      </c>
      <c r="K262">
        <v>2.4266368279562993E-3</v>
      </c>
      <c r="M262">
        <v>10.874999999999998</v>
      </c>
      <c r="N262">
        <v>2.287926215292451E-3</v>
      </c>
      <c r="P262">
        <v>10.874999999999998</v>
      </c>
      <c r="Q262">
        <v>2.5015779155722457E-3</v>
      </c>
    </row>
    <row r="263" spans="1:17" x14ac:dyDescent="0.25">
      <c r="A263">
        <v>10.916666666666666</v>
      </c>
      <c r="B263">
        <v>2.560114608199251E-3</v>
      </c>
      <c r="D263">
        <v>10.916666666666666</v>
      </c>
      <c r="E263">
        <v>2.5000225482858132E-3</v>
      </c>
      <c r="G263">
        <v>10.916666666666666</v>
      </c>
      <c r="H263">
        <v>2.4317848768560407E-3</v>
      </c>
      <c r="J263">
        <v>10.916666666666666</v>
      </c>
      <c r="K263">
        <v>2.467585510999249E-3</v>
      </c>
      <c r="M263">
        <v>10.916666666666666</v>
      </c>
      <c r="N263">
        <v>2.3265168179201147E-3</v>
      </c>
      <c r="P263">
        <v>10.916666666666666</v>
      </c>
      <c r="Q263">
        <v>2.5438005971046666E-3</v>
      </c>
    </row>
    <row r="264" spans="1:17" x14ac:dyDescent="0.25">
      <c r="A264">
        <v>10.958333333333332</v>
      </c>
      <c r="B264">
        <v>2.6033324135063302E-3</v>
      </c>
      <c r="D264">
        <v>10.958333333333332</v>
      </c>
      <c r="E264">
        <v>2.5422187885743648E-3</v>
      </c>
      <c r="G264">
        <v>10.958333333333332</v>
      </c>
      <c r="H264">
        <v>2.4728210767302862E-3</v>
      </c>
      <c r="J264">
        <v>10.958333333333332</v>
      </c>
      <c r="K264">
        <v>2.5092303216539286E-3</v>
      </c>
      <c r="M264">
        <v>10.958333333333332</v>
      </c>
      <c r="N264">
        <v>2.3657634607924492E-3</v>
      </c>
      <c r="P264">
        <v>10.958333333333332</v>
      </c>
      <c r="Q264">
        <v>2.5867410642231377E-3</v>
      </c>
    </row>
    <row r="265" spans="1:17" x14ac:dyDescent="0.25">
      <c r="A265">
        <v>10.999999999999998</v>
      </c>
      <c r="B265">
        <v>2.6472849215036305E-3</v>
      </c>
      <c r="D265">
        <v>10.999999999999998</v>
      </c>
      <c r="E265">
        <v>2.5851323649478215E-3</v>
      </c>
      <c r="G265">
        <v>10.999999999999998</v>
      </c>
      <c r="H265">
        <v>2.5145548920023934E-3</v>
      </c>
      <c r="J265">
        <v>10.999999999999998</v>
      </c>
      <c r="K265">
        <v>2.5515830940897374E-3</v>
      </c>
      <c r="M265">
        <v>10.999999999999998</v>
      </c>
      <c r="N265">
        <v>2.4056772965936131E-3</v>
      </c>
      <c r="P265">
        <v>10.999999999999998</v>
      </c>
      <c r="Q265">
        <v>2.6304115192826234E-3</v>
      </c>
    </row>
    <row r="266" spans="1:17" x14ac:dyDescent="0.25">
      <c r="A266">
        <v>11.041666666666666</v>
      </c>
      <c r="B266">
        <v>2.6919846221368842E-3</v>
      </c>
      <c r="D266">
        <v>11.041666666666666</v>
      </c>
      <c r="E266">
        <v>2.6287754721196267E-3</v>
      </c>
      <c r="G266">
        <v>11.041666666666666</v>
      </c>
      <c r="H266">
        <v>2.5569981821341259E-3</v>
      </c>
      <c r="J266">
        <v>11.041666666666666</v>
      </c>
      <c r="K266">
        <v>2.5946558636569554E-3</v>
      </c>
      <c r="M266">
        <v>11.041666666666666</v>
      </c>
      <c r="N266">
        <v>2.4462696676033967E-3</v>
      </c>
      <c r="P266">
        <v>11.041666666666666</v>
      </c>
      <c r="Q266">
        <v>2.674824372078121E-3</v>
      </c>
    </row>
    <row r="267" spans="1:17" x14ac:dyDescent="0.25">
      <c r="A267">
        <v>11.083333333333332</v>
      </c>
      <c r="B267">
        <v>2.737444217680904E-3</v>
      </c>
      <c r="D267">
        <v>11.083333333333332</v>
      </c>
      <c r="E267">
        <v>2.6731605121133517E-3</v>
      </c>
      <c r="G267">
        <v>11.083333333333332</v>
      </c>
      <c r="H267">
        <v>2.6001630081980993E-3</v>
      </c>
      <c r="J267">
        <v>11.083333333333332</v>
      </c>
      <c r="K267">
        <v>2.6384608703068167E-3</v>
      </c>
      <c r="M267">
        <v>11.083333333333332</v>
      </c>
      <c r="N267">
        <v>2.4875521089203468E-3</v>
      </c>
      <c r="P267">
        <v>11.083333333333332</v>
      </c>
      <c r="Q267">
        <v>2.7199922433711419E-3</v>
      </c>
    </row>
    <row r="268" spans="1:17" x14ac:dyDescent="0.25">
      <c r="A268">
        <v>11.124999999999998</v>
      </c>
      <c r="B268">
        <v>2.7836766263491714E-3</v>
      </c>
      <c r="D268">
        <v>11.124999999999998</v>
      </c>
      <c r="E268">
        <v>2.718300097786972E-3</v>
      </c>
      <c r="G268">
        <v>11.124999999999998</v>
      </c>
      <c r="H268">
        <v>2.6440616363051588E-3</v>
      </c>
      <c r="J268">
        <v>11.124999999999998</v>
      </c>
      <c r="K268">
        <v>2.683010562069725E-3</v>
      </c>
      <c r="M268">
        <v>11.124999999999998</v>
      </c>
      <c r="N268">
        <v>2.5295363517396862E-3</v>
      </c>
      <c r="P268">
        <v>11.124999999999998</v>
      </c>
      <c r="Q268">
        <v>2.7659279684761435E-3</v>
      </c>
    </row>
    <row r="269" spans="1:17" x14ac:dyDescent="0.25">
      <c r="A269">
        <v>11.166666666666666</v>
      </c>
      <c r="B269">
        <v>2.8306949859648006E-3</v>
      </c>
      <c r="D269">
        <v>11.166666666666666</v>
      </c>
      <c r="E269">
        <v>2.7642070564170436E-3</v>
      </c>
      <c r="G269">
        <v>11.166666666666666</v>
      </c>
      <c r="H269">
        <v>2.688706541090039E-3</v>
      </c>
      <c r="J269">
        <v>11.166666666666666</v>
      </c>
      <c r="K269">
        <v>2.7283175985926022E-3</v>
      </c>
      <c r="M269">
        <v>11.166666666666666</v>
      </c>
      <c r="N269">
        <v>2.570516409242224E-3</v>
      </c>
      <c r="P269">
        <v>11.166666666666666</v>
      </c>
      <c r="Q269">
        <v>2.8126446009079302E-3</v>
      </c>
    </row>
    <row r="270" spans="1:17" x14ac:dyDescent="0.25">
      <c r="A270">
        <v>11.208333333333332</v>
      </c>
      <c r="B270">
        <v>2.8785126576938939E-3</v>
      </c>
      <c r="D270">
        <v>11.208333333333332</v>
      </c>
      <c r="E270">
        <v>2.8108944333438261E-3</v>
      </c>
      <c r="G270">
        <v>11.208333333333332</v>
      </c>
      <c r="H270">
        <v>2.7341104092562618E-3</v>
      </c>
      <c r="J270">
        <v>11.208333333333332</v>
      </c>
      <c r="K270">
        <v>2.7743948547363701E-3</v>
      </c>
      <c r="M270">
        <v>11.208333333333332</v>
      </c>
      <c r="N270">
        <v>2.6103484636196463E-3</v>
      </c>
      <c r="P270">
        <v>11.208333333333332</v>
      </c>
      <c r="Q270">
        <v>2.8601554160910571E-3</v>
      </c>
    </row>
    <row r="271" spans="1:17" x14ac:dyDescent="0.25">
      <c r="A271">
        <v>11.249999999999998</v>
      </c>
      <c r="B271">
        <v>2.9271432298423831E-3</v>
      </c>
      <c r="D271">
        <v>11.249999999999998</v>
      </c>
      <c r="E271">
        <v>2.8583754956783627E-3</v>
      </c>
      <c r="G271">
        <v>11.249999999999998</v>
      </c>
      <c r="H271">
        <v>2.7802861431813109E-3</v>
      </c>
      <c r="J271">
        <v>11.249999999999998</v>
      </c>
      <c r="K271">
        <v>2.8212554242345806E-3</v>
      </c>
      <c r="M271">
        <v>11.249999999999998</v>
      </c>
      <c r="N271">
        <v>2.6500021707335153E-3</v>
      </c>
      <c r="P271">
        <v>11.249999999999998</v>
      </c>
      <c r="Q271">
        <v>2.9084739151322976E-3</v>
      </c>
    </row>
    <row r="272" spans="1:17" x14ac:dyDescent="0.25">
      <c r="A272">
        <v>11.291666666666666</v>
      </c>
      <c r="B272">
        <v>2.9766005217173952E-3</v>
      </c>
      <c r="D272">
        <v>11.291666666666666</v>
      </c>
      <c r="E272">
        <v>2.9066637360725873E-3</v>
      </c>
      <c r="G272">
        <v>11.291666666666666</v>
      </c>
      <c r="H272">
        <v>2.8272468645830851E-3</v>
      </c>
      <c r="J272">
        <v>11.291666666666666</v>
      </c>
      <c r="K272">
        <v>2.8689126234142611E-3</v>
      </c>
      <c r="M272">
        <v>11.291666666666666</v>
      </c>
      <c r="N272">
        <v>2.6894704893981347E-3</v>
      </c>
      <c r="P272">
        <v>11.291666666666666</v>
      </c>
      <c r="Q272">
        <v>2.95761382865724E-3</v>
      </c>
    </row>
    <row r="273" spans="1:17" x14ac:dyDescent="0.25">
      <c r="A273">
        <v>11.333333333333332</v>
      </c>
      <c r="B273">
        <v>3.0268985875542848E-3</v>
      </c>
      <c r="D273">
        <v>11.333333333333332</v>
      </c>
      <c r="E273">
        <v>2.955772876553514E-3</v>
      </c>
      <c r="G273">
        <v>11.333333333333332</v>
      </c>
      <c r="H273">
        <v>2.8750059182486897E-3</v>
      </c>
      <c r="J273">
        <v>11.333333333333332</v>
      </c>
      <c r="K273">
        <v>2.9173799949799959E-3</v>
      </c>
      <c r="M273">
        <v>11.333333333333332</v>
      </c>
      <c r="N273">
        <v>2.7287551609176319E-3</v>
      </c>
      <c r="P273">
        <v>11.333333333333332</v>
      </c>
      <c r="Q273">
        <v>3.0075891207121041E-3</v>
      </c>
    </row>
    <row r="274" spans="1:17" x14ac:dyDescent="0.25">
      <c r="A274">
        <v>11.374999999999998</v>
      </c>
      <c r="B274">
        <v>3.0780517205103992E-3</v>
      </c>
      <c r="D274">
        <v>11.374999999999998</v>
      </c>
      <c r="E274">
        <v>3.0057168724226166E-3</v>
      </c>
      <c r="G274">
        <v>11.374999999999998</v>
      </c>
      <c r="H274">
        <v>2.9235768758266098E-3</v>
      </c>
      <c r="J274">
        <v>11.374999999999998</v>
      </c>
      <c r="K274">
        <v>2.9666713118623477E-3</v>
      </c>
      <c r="M274">
        <v>11.374999999999998</v>
      </c>
      <c r="N274">
        <v>2.7678578289496584E-3</v>
      </c>
      <c r="P274">
        <v>11.374999999999998</v>
      </c>
      <c r="Q274">
        <v>3.058413992731903E-3</v>
      </c>
    </row>
    <row r="275" spans="1:17" x14ac:dyDescent="0.25">
      <c r="A275">
        <v>11.416666666666666</v>
      </c>
      <c r="B275">
        <v>3.130074456726768E-3</v>
      </c>
      <c r="D275">
        <v>11.416666666666666</v>
      </c>
      <c r="E275">
        <v>3.0565099162214934E-3</v>
      </c>
      <c r="G275">
        <v>11.416666666666666</v>
      </c>
      <c r="H275">
        <v>2.9729735396833551E-3</v>
      </c>
      <c r="J275">
        <v>11.416666666666666</v>
      </c>
      <c r="K275">
        <v>3.0168005811316997E-3</v>
      </c>
      <c r="M275">
        <v>11.416666666666666</v>
      </c>
      <c r="N275">
        <v>2.8146072690094942E-3</v>
      </c>
      <c r="P275">
        <v>11.416666666666666</v>
      </c>
      <c r="Q275">
        <v>3.1101028875760378E-3</v>
      </c>
    </row>
    <row r="276" spans="1:17" x14ac:dyDescent="0.25">
      <c r="A276">
        <v>11.458333333333332</v>
      </c>
      <c r="B276">
        <v>3.1829815794588157E-3</v>
      </c>
      <c r="D276">
        <v>11.458333333333332</v>
      </c>
      <c r="E276">
        <v>3.1081664417649518E-3</v>
      </c>
      <c r="G276">
        <v>11.458333333333332</v>
      </c>
      <c r="H276">
        <v>3.0232099468256641E-3</v>
      </c>
      <c r="J276">
        <v>11.458333333333332</v>
      </c>
      <c r="K276">
        <v>3.0677820479786317E-3</v>
      </c>
      <c r="M276">
        <v>11.458333333333332</v>
      </c>
      <c r="N276">
        <v>2.8621514495503473E-3</v>
      </c>
      <c r="P276">
        <v>11.458333333333332</v>
      </c>
      <c r="Q276">
        <v>3.1626704936325227E-3</v>
      </c>
    </row>
    <row r="277" spans="1:17" x14ac:dyDescent="0.25">
      <c r="A277">
        <v>11.499999999999998</v>
      </c>
      <c r="B277">
        <v>3.2367881232773085E-3</v>
      </c>
      <c r="D277">
        <v>11.499999999999998</v>
      </c>
      <c r="E277">
        <v>3.1607011282426475E-3</v>
      </c>
      <c r="G277">
        <v>11.499999999999998</v>
      </c>
      <c r="H277">
        <v>3.0743003728893933E-3</v>
      </c>
      <c r="J277">
        <v>11.499999999999998</v>
      </c>
      <c r="K277">
        <v>3.1196301997619604E-3</v>
      </c>
      <c r="M277">
        <v>11.499999999999998</v>
      </c>
      <c r="N277">
        <v>2.9105038811603964E-3</v>
      </c>
      <c r="P277">
        <v>11.499999999999998</v>
      </c>
      <c r="Q277">
        <v>3.2161317489919675E-3</v>
      </c>
    </row>
    <row r="278" spans="1:17" x14ac:dyDescent="0.25">
      <c r="A278">
        <v>11.541666666666666</v>
      </c>
      <c r="B278">
        <v>3.2915093783407144E-3</v>
      </c>
      <c r="D278">
        <v>11.541666666666666</v>
      </c>
      <c r="E278">
        <v>3.2141289043904654E-3</v>
      </c>
      <c r="G278">
        <v>11.541666666666666</v>
      </c>
      <c r="H278">
        <v>3.1262593361962056E-3</v>
      </c>
      <c r="J278">
        <v>11.541666666666666</v>
      </c>
      <c r="K278">
        <v>3.1723597701256061E-3</v>
      </c>
      <c r="M278">
        <v>11.541666666666666</v>
      </c>
      <c r="N278">
        <v>2.9596783041078152E-3</v>
      </c>
      <c r="P278">
        <v>11.541666666666666</v>
      </c>
      <c r="Q278">
        <v>3.2705018456925237E-3</v>
      </c>
    </row>
    <row r="279" spans="1:17" x14ac:dyDescent="0.25">
      <c r="A279">
        <v>11.583333333333332</v>
      </c>
      <c r="B279">
        <v>3.3471608947401995E-3</v>
      </c>
      <c r="D279">
        <v>11.583333333333332</v>
      </c>
      <c r="E279">
        <v>3.268464952732795E-3</v>
      </c>
      <c r="G279">
        <v>11.583333333333332</v>
      </c>
      <c r="H279">
        <v>3.1791016018792332E-3</v>
      </c>
      <c r="J279">
        <v>11.583333333333332</v>
      </c>
      <c r="K279">
        <v>3.2259857431854331E-3</v>
      </c>
      <c r="M279">
        <v>11.583333333333332</v>
      </c>
      <c r="N279">
        <v>3.00968869224534E-3</v>
      </c>
      <c r="P279">
        <v>11.583333333333332</v>
      </c>
      <c r="Q279">
        <v>3.3257962340369892E-3</v>
      </c>
    </row>
    <row r="280" spans="1:17" x14ac:dyDescent="0.25">
      <c r="A280">
        <v>11.624999999999998</v>
      </c>
      <c r="B280">
        <v>3.4037584869184758E-3</v>
      </c>
      <c r="D280">
        <v>11.624999999999998</v>
      </c>
      <c r="E280">
        <v>3.323724713896946E-3</v>
      </c>
      <c r="G280">
        <v>11.624999999999998</v>
      </c>
      <c r="H280">
        <v>3.2328421860788729E-3</v>
      </c>
      <c r="J280">
        <v>11.624999999999998</v>
      </c>
      <c r="K280">
        <v>3.2805233577872786E-3</v>
      </c>
      <c r="M280">
        <v>11.624999999999998</v>
      </c>
      <c r="N280">
        <v>3.0605492569812038E-3</v>
      </c>
      <c r="P280">
        <v>11.624999999999998</v>
      </c>
      <c r="Q280">
        <v>3.3820306269833115E-3</v>
      </c>
    </row>
    <row r="281" spans="1:17" x14ac:dyDescent="0.25">
      <c r="A281">
        <v>11.666666666666666</v>
      </c>
      <c r="B281">
        <v>3.4613182381637818E-3</v>
      </c>
      <c r="D281">
        <v>11.666666666666666</v>
      </c>
      <c r="E281">
        <v>3.3799238910008859E-3</v>
      </c>
      <c r="G281">
        <v>11.666666666666666</v>
      </c>
      <c r="H281">
        <v>3.2874963602099057E-3</v>
      </c>
      <c r="J281">
        <v>11.666666666666666</v>
      </c>
      <c r="K281">
        <v>3.3359881118373547E-3</v>
      </c>
      <c r="M281">
        <v>11.666666666666666</v>
      </c>
      <c r="N281">
        <v>3.1122744513175766E-3</v>
      </c>
      <c r="P281">
        <v>11.666666666666666</v>
      </c>
      <c r="Q281">
        <v>3.4392210046097194E-3</v>
      </c>
    </row>
    <row r="282" spans="1:17" x14ac:dyDescent="0.25">
      <c r="A282">
        <v>11.708333333333332</v>
      </c>
      <c r="B282">
        <v>3.5198565051802596E-3</v>
      </c>
      <c r="D282">
        <v>11.708333333333332</v>
      </c>
      <c r="E282">
        <v>3.4370784541155937E-3</v>
      </c>
      <c r="G282">
        <v>11.708333333333332</v>
      </c>
      <c r="H282">
        <v>3.3430796553011667E-3</v>
      </c>
      <c r="J282">
        <v>11.708333333333332</v>
      </c>
      <c r="K282">
        <v>3.3923957667062821E-3</v>
      </c>
      <c r="M282">
        <v>11.708333333333332</v>
      </c>
      <c r="N282">
        <v>3.1648789739576679E-3</v>
      </c>
      <c r="P282">
        <v>11.708333333333332</v>
      </c>
      <c r="Q282">
        <v>3.4973836186557774E-3</v>
      </c>
    </row>
    <row r="283" spans="1:17" x14ac:dyDescent="0.25">
      <c r="A283">
        <v>11.749999999999998</v>
      </c>
      <c r="B283">
        <v>3.5793899227360157E-3</v>
      </c>
      <c r="D283">
        <v>11.749999999999998</v>
      </c>
      <c r="E283">
        <v>3.4952046448032516E-3</v>
      </c>
      <c r="G283">
        <v>11.749999999999998</v>
      </c>
      <c r="H283">
        <v>3.3996078664089791E-3</v>
      </c>
      <c r="J283">
        <v>11.749999999999998</v>
      </c>
      <c r="K283">
        <v>3.4497623517079812E-3</v>
      </c>
      <c r="M283">
        <v>11.749999999999998</v>
      </c>
      <c r="N283">
        <v>3.2183777734826418E-3</v>
      </c>
      <c r="P283">
        <v>11.749999999999998</v>
      </c>
      <c r="Q283">
        <v>3.556534997140618E-3</v>
      </c>
    </row>
    <row r="284" spans="1:17" x14ac:dyDescent="0.25">
      <c r="A284">
        <v>11.791666666666666</v>
      </c>
      <c r="B284">
        <v>3.6399354083902209E-3</v>
      </c>
      <c r="D284">
        <v>11.791666666666666</v>
      </c>
      <c r="E284">
        <v>3.5543189807325992E-3</v>
      </c>
      <c r="G284">
        <v>11.791666666666666</v>
      </c>
      <c r="H284">
        <v>3.4570970571056242E-3</v>
      </c>
      <c r="J284">
        <v>11.791666666666666</v>
      </c>
      <c r="K284">
        <v>3.5081041686547097E-3</v>
      </c>
      <c r="M284">
        <v>11.791666666666666</v>
      </c>
      <c r="N284">
        <v>3.2727860525995378E-3</v>
      </c>
      <c r="P284">
        <v>11.791666666666666</v>
      </c>
      <c r="Q284">
        <v>3.6166919490597002E-3</v>
      </c>
    </row>
    <row r="285" spans="1:17" x14ac:dyDescent="0.25">
      <c r="A285">
        <v>11.833333333333332</v>
      </c>
      <c r="B285">
        <v>3.7015101673005461E-3</v>
      </c>
      <c r="D285">
        <v>11.833333333333332</v>
      </c>
      <c r="E285">
        <v>3.6144382603727453E-3</v>
      </c>
      <c r="G285">
        <v>11.833333333333332</v>
      </c>
      <c r="H285">
        <v>3.515563564044112E-3</v>
      </c>
      <c r="J285">
        <v>11.833333333333332</v>
      </c>
      <c r="K285">
        <v>3.5674377964895329E-3</v>
      </c>
      <c r="M285">
        <v>11.833333333333332</v>
      </c>
      <c r="N285">
        <v>3.3281192724614215E-3</v>
      </c>
      <c r="P285">
        <v>11.833333333333332</v>
      </c>
      <c r="Q285">
        <v>3.6778715691614082E-3</v>
      </c>
    </row>
    <row r="286" spans="1:17" x14ac:dyDescent="0.25">
      <c r="A286">
        <v>11.874999999999998</v>
      </c>
      <c r="B286">
        <v>3.7641316971123487E-3</v>
      </c>
      <c r="D286">
        <v>11.874999999999998</v>
      </c>
      <c r="E286">
        <v>3.6755795677667746E-3</v>
      </c>
      <c r="G286">
        <v>11.874999999999998</v>
      </c>
      <c r="H286">
        <v>3.5750240016005552E-3</v>
      </c>
      <c r="J286">
        <v>11.874999999999998</v>
      </c>
      <c r="K286">
        <v>3.6277800959975464E-3</v>
      </c>
      <c r="M286">
        <v>11.874999999999998</v>
      </c>
      <c r="N286">
        <v>3.3843931570609583E-3</v>
      </c>
      <c r="P286">
        <v>11.874999999999998</v>
      </c>
      <c r="Q286">
        <v>3.7400912428048444E-3</v>
      </c>
    </row>
    <row r="287" spans="1:17" x14ac:dyDescent="0.25">
      <c r="A287">
        <v>11.916666666666666</v>
      </c>
      <c r="B287">
        <v>3.8278177929309504E-3</v>
      </c>
      <c r="D287">
        <v>11.916666666666666</v>
      </c>
      <c r="E287">
        <v>3.7377602773865019E-3</v>
      </c>
      <c r="G287">
        <v>11.916666666666666</v>
      </c>
      <c r="H287">
        <v>3.6354952665954565E-3</v>
      </c>
      <c r="J287">
        <v>11.916666666666666</v>
      </c>
      <c r="K287">
        <v>3.6891482145971983E-3</v>
      </c>
      <c r="M287">
        <v>11.916666666666666</v>
      </c>
      <c r="N287">
        <v>3.4395106142529551E-3</v>
      </c>
      <c r="P287">
        <v>11.916666666666666</v>
      </c>
      <c r="Q287">
        <v>3.8033686509002201E-3</v>
      </c>
    </row>
    <row r="288" spans="1:17" x14ac:dyDescent="0.25">
      <c r="A288">
        <v>11.958333333333332</v>
      </c>
      <c r="B288">
        <v>3.8925865523784693E-3</v>
      </c>
      <c r="D288">
        <v>11.958333333333332</v>
      </c>
      <c r="E288">
        <v>3.8009980590697641E-3</v>
      </c>
      <c r="G288">
        <v>11.958333333333332</v>
      </c>
      <c r="H288">
        <v>3.6969945430952709E-3</v>
      </c>
      <c r="J288">
        <v>11.958333333333332</v>
      </c>
      <c r="K288">
        <v>3.7515595912130419E-3</v>
      </c>
      <c r="M288">
        <v>11.958333333333332</v>
      </c>
      <c r="N288">
        <v>3.4943833913760585E-3</v>
      </c>
      <c r="P288">
        <v>11.958333333333332</v>
      </c>
      <c r="Q288">
        <v>3.8677217749332163E-3</v>
      </c>
    </row>
    <row r="289" spans="1:17" x14ac:dyDescent="0.25">
      <c r="A289">
        <v>11.999999999999998</v>
      </c>
      <c r="B289">
        <v>3.958456380736595E-3</v>
      </c>
      <c r="D289">
        <v>11.999999999999998</v>
      </c>
      <c r="E289">
        <v>3.8653108830416431E-3</v>
      </c>
      <c r="G289">
        <v>11.999999999999998</v>
      </c>
      <c r="H289">
        <v>3.7595393072955836E-3</v>
      </c>
      <c r="J289">
        <v>11.999999999999998</v>
      </c>
      <c r="K289">
        <v>3.8150319612313558E-3</v>
      </c>
      <c r="M289">
        <v>11.999999999999998</v>
      </c>
      <c r="N289">
        <v>3.5490060348965257E-3</v>
      </c>
      <c r="P289">
        <v>11.999999999999998</v>
      </c>
      <c r="Q289">
        <v>3.9331689020747733E-3</v>
      </c>
    </row>
    <row r="290" spans="1:17" x14ac:dyDescent="0.25">
      <c r="A290">
        <v>12.041666666666666</v>
      </c>
      <c r="B290">
        <v>4.0254459961768102E-3</v>
      </c>
      <c r="D290">
        <v>12.041666666666666</v>
      </c>
      <c r="E290">
        <v>3.9307170250210436E-3</v>
      </c>
      <c r="G290">
        <v>12.041666666666666</v>
      </c>
      <c r="H290">
        <v>3.8229225688909889E-3</v>
      </c>
      <c r="J290">
        <v>12.041666666666666</v>
      </c>
      <c r="K290">
        <v>3.8795833615399814E-3</v>
      </c>
      <c r="M290">
        <v>12.041666666666666</v>
      </c>
      <c r="N290">
        <v>3.6033806531964503E-3</v>
      </c>
      <c r="P290">
        <v>12.041666666666666</v>
      </c>
      <c r="Q290">
        <v>3.9997286303777371E-3</v>
      </c>
    </row>
    <row r="291" spans="1:17" x14ac:dyDescent="0.25">
      <c r="A291">
        <v>12.083333333333332</v>
      </c>
      <c r="B291">
        <v>4.093574435079508E-3</v>
      </c>
      <c r="D291">
        <v>12.083333333333332</v>
      </c>
      <c r="E291">
        <v>3.9972350714140934E-3</v>
      </c>
      <c r="G291">
        <v>12.083333333333332</v>
      </c>
      <c r="H291">
        <v>3.8843307760875918E-3</v>
      </c>
      <c r="J291">
        <v>12.083333333333332</v>
      </c>
      <c r="K291">
        <v>3.9452321356538535E-3</v>
      </c>
      <c r="M291">
        <v>12.083333333333332</v>
      </c>
      <c r="N291">
        <v>3.6575092588993141E-3</v>
      </c>
      <c r="P291">
        <v>12.083333333333332</v>
      </c>
      <c r="Q291">
        <v>4.0674198740618507E-3</v>
      </c>
    </row>
    <row r="292" spans="1:17" x14ac:dyDescent="0.25">
      <c r="A292">
        <v>12.124999999999998</v>
      </c>
      <c r="B292">
        <v>4.162861057443552E-3</v>
      </c>
      <c r="D292">
        <v>12.124999999999998</v>
      </c>
      <c r="E292">
        <v>4.0648839245958262E-3</v>
      </c>
      <c r="G292">
        <v>12.124999999999998</v>
      </c>
      <c r="H292">
        <v>3.9454737371239579E-3</v>
      </c>
      <c r="J292">
        <v>12.124999999999998</v>
      </c>
      <c r="K292">
        <v>4.0119969389276616E-3</v>
      </c>
      <c r="M292">
        <v>12.124999999999998</v>
      </c>
      <c r="N292">
        <v>3.7113938319259356E-3</v>
      </c>
      <c r="P292">
        <v>12.124999999999998</v>
      </c>
      <c r="Q292">
        <v>4.1362618688885943E-3</v>
      </c>
    </row>
    <row r="293" spans="1:17" x14ac:dyDescent="0.25">
      <c r="A293">
        <v>12.166666666666666</v>
      </c>
      <c r="B293">
        <v>4.2333255523877835E-3</v>
      </c>
      <c r="D293">
        <v>12.166666666666666</v>
      </c>
      <c r="E293">
        <v>4.133682808281647E-3</v>
      </c>
      <c r="G293">
        <v>12.166666666666666</v>
      </c>
      <c r="H293">
        <v>4.0063398352131159E-3</v>
      </c>
      <c r="J293">
        <v>12.166666666666666</v>
      </c>
      <c r="K293">
        <v>4.0798967438571247E-3</v>
      </c>
      <c r="M293">
        <v>12.166666666666666</v>
      </c>
      <c r="N293">
        <v>3.7650363189778834E-3</v>
      </c>
      <c r="P293">
        <v>12.166666666666666</v>
      </c>
      <c r="Q293">
        <v>4.2062741776273931E-3</v>
      </c>
    </row>
    <row r="294" spans="1:17" x14ac:dyDescent="0.25">
      <c r="A294">
        <v>12.208333333333332</v>
      </c>
      <c r="B294">
        <v>4.304987943746068E-3</v>
      </c>
      <c r="D294">
        <v>12.208333333333332</v>
      </c>
      <c r="E294">
        <v>4.2036512729901271E-3</v>
      </c>
      <c r="G294">
        <v>12.208333333333332</v>
      </c>
      <c r="H294">
        <v>4.0619010186379312E-3</v>
      </c>
      <c r="J294">
        <v>12.208333333333332</v>
      </c>
      <c r="K294">
        <v>4.1392273790536033E-3</v>
      </c>
      <c r="M294">
        <v>12.208333333333332</v>
      </c>
      <c r="N294">
        <v>3.8184386335600477E-3</v>
      </c>
      <c r="P294">
        <v>12.208333333333332</v>
      </c>
      <c r="Q294">
        <v>4.2774766956147521E-3</v>
      </c>
    </row>
    <row r="295" spans="1:17" x14ac:dyDescent="0.25">
      <c r="A295">
        <v>12.249999999999998</v>
      </c>
      <c r="B295">
        <v>4.3778685957574451E-3</v>
      </c>
      <c r="D295">
        <v>12.249999999999998</v>
      </c>
      <c r="E295">
        <v>4.2728149966974284E-3</v>
      </c>
      <c r="G295">
        <v>12.249999999999998</v>
      </c>
      <c r="H295">
        <v>4.1204196035479956E-3</v>
      </c>
      <c r="J295">
        <v>12.249999999999998</v>
      </c>
      <c r="K295">
        <v>4.2011623772835373E-3</v>
      </c>
      <c r="M295">
        <v>12.249999999999998</v>
      </c>
      <c r="N295">
        <v>3.8668230834372273E-3</v>
      </c>
      <c r="P295">
        <v>12.249999999999998</v>
      </c>
      <c r="Q295">
        <v>4.346875256821035E-3</v>
      </c>
    </row>
    <row r="296" spans="1:17" x14ac:dyDescent="0.25">
      <c r="A296">
        <v>12.291666666666666</v>
      </c>
      <c r="B296">
        <v>4.4519882188530126E-3</v>
      </c>
      <c r="D296">
        <v>12.291666666666666</v>
      </c>
      <c r="E296">
        <v>4.3376302546517019E-3</v>
      </c>
      <c r="G296">
        <v>12.291666666666666</v>
      </c>
      <c r="H296">
        <v>4.1786177606023952E-3</v>
      </c>
      <c r="J296">
        <v>12.291666666666666</v>
      </c>
      <c r="K296">
        <v>4.2627615952466526E-3</v>
      </c>
      <c r="M296">
        <v>12.291666666666666</v>
      </c>
      <c r="N296">
        <v>3.9180467521090943E-3</v>
      </c>
      <c r="P296">
        <v>12.291666666666666</v>
      </c>
      <c r="Q296">
        <v>4.4126847050273386E-3</v>
      </c>
    </row>
    <row r="297" spans="1:17" x14ac:dyDescent="0.25">
      <c r="A297">
        <v>12.333333333333332</v>
      </c>
      <c r="B297">
        <v>4.5273678755412064E-3</v>
      </c>
      <c r="D297">
        <v>12.333333333333332</v>
      </c>
      <c r="E297">
        <v>4.4021569438170479E-3</v>
      </c>
      <c r="G297">
        <v>12.333333333333332</v>
      </c>
      <c r="H297">
        <v>4.2365273444902353E-3</v>
      </c>
      <c r="J297">
        <v>12.333333333333332</v>
      </c>
      <c r="K297">
        <v>4.3240540089460487E-3</v>
      </c>
      <c r="M297">
        <v>12.333333333333332</v>
      </c>
      <c r="N297">
        <v>3.9689907157063765E-3</v>
      </c>
      <c r="P297">
        <v>12.333333333333332</v>
      </c>
      <c r="Q297">
        <v>4.4781938947078279E-3</v>
      </c>
    </row>
    <row r="298" spans="1:17" x14ac:dyDescent="0.25">
      <c r="A298">
        <v>12.374999999999998</v>
      </c>
      <c r="B298">
        <v>4.6040289863930996E-3</v>
      </c>
      <c r="D298">
        <v>12.374999999999998</v>
      </c>
      <c r="E298">
        <v>4.4663614878648183E-3</v>
      </c>
      <c r="G298">
        <v>12.374999999999998</v>
      </c>
      <c r="H298">
        <v>4.2941504608061867E-3</v>
      </c>
      <c r="J298">
        <v>12.374999999999998</v>
      </c>
      <c r="K298">
        <v>4.3850419002996275E-3</v>
      </c>
      <c r="M298">
        <v>12.374999999999998</v>
      </c>
      <c r="N298">
        <v>4.0196849183770566E-3</v>
      </c>
      <c r="P298">
        <v>12.374999999999998</v>
      </c>
      <c r="Q298">
        <v>4.5433761764183843E-3</v>
      </c>
    </row>
    <row r="299" spans="1:17" x14ac:dyDescent="0.25">
      <c r="A299">
        <v>12.416666666666666</v>
      </c>
      <c r="B299">
        <v>4.6819933361294747E-3</v>
      </c>
      <c r="D299">
        <v>12.416666666666666</v>
      </c>
      <c r="E299">
        <v>4.5419854901262123E-3</v>
      </c>
      <c r="G299">
        <v>12.416666666666666</v>
      </c>
      <c r="H299">
        <v>4.3668468756075845E-3</v>
      </c>
      <c r="J299">
        <v>12.416666666666666</v>
      </c>
      <c r="K299">
        <v>4.4592834695724145E-3</v>
      </c>
      <c r="M299">
        <v>12.416666666666666</v>
      </c>
      <c r="N299">
        <v>4.0877154189571585E-3</v>
      </c>
      <c r="P299">
        <v>12.416666666666666</v>
      </c>
      <c r="Q299">
        <v>4.620309428385188E-3</v>
      </c>
    </row>
    <row r="300" spans="1:17" x14ac:dyDescent="0.25">
      <c r="A300">
        <v>12.458333333333332</v>
      </c>
      <c r="B300">
        <v>4.7612830798113674E-3</v>
      </c>
      <c r="D300">
        <v>12.458333333333332</v>
      </c>
      <c r="E300">
        <v>4.6188951004260499E-3</v>
      </c>
      <c r="G300">
        <v>12.458333333333332</v>
      </c>
      <c r="H300">
        <v>4.440779129460606E-3</v>
      </c>
      <c r="J300">
        <v>12.458333333333332</v>
      </c>
      <c r="K300">
        <v>4.5347871455228379E-3</v>
      </c>
      <c r="M300">
        <v>12.458333333333332</v>
      </c>
      <c r="N300">
        <v>4.1569024380471234E-3</v>
      </c>
      <c r="P300">
        <v>12.458333333333332</v>
      </c>
      <c r="Q300">
        <v>4.6985505456354285E-3</v>
      </c>
    </row>
    <row r="301" spans="1:17" x14ac:dyDescent="0.25">
      <c r="A301">
        <v>12.499999999999998</v>
      </c>
      <c r="B301">
        <v>4.8419207491358536E-3</v>
      </c>
      <c r="D301">
        <v>12.499999999999998</v>
      </c>
      <c r="E301">
        <v>4.6971121741009852E-3</v>
      </c>
      <c r="G301">
        <v>12.499999999999998</v>
      </c>
      <c r="H301">
        <v>4.5159682316291286E-3</v>
      </c>
      <c r="J301">
        <v>12.499999999999998</v>
      </c>
      <c r="K301">
        <v>4.6115743839644195E-3</v>
      </c>
      <c r="M301">
        <v>12.499999999999998</v>
      </c>
      <c r="N301">
        <v>4.2272656364616169E-3</v>
      </c>
      <c r="P301">
        <v>12.499999999999998</v>
      </c>
      <c r="Q301">
        <v>4.7781217618789243E-3</v>
      </c>
    </row>
    <row r="302" spans="1:17" x14ac:dyDescent="0.25">
      <c r="A302">
        <v>12.541666666666666</v>
      </c>
      <c r="B302">
        <v>4.9239292588388554E-3</v>
      </c>
      <c r="D302">
        <v>12.541666666666666</v>
      </c>
      <c r="E302">
        <v>4.7766589380283941E-3</v>
      </c>
      <c r="G302">
        <v>12.541666666666666</v>
      </c>
      <c r="H302">
        <v>4.5924355485345153E-3</v>
      </c>
      <c r="J302">
        <v>12.541666666666666</v>
      </c>
      <c r="K302">
        <v>4.6896670054595059E-3</v>
      </c>
      <c r="M302">
        <v>12.541666666666666</v>
      </c>
      <c r="N302">
        <v>4.298825009249157E-3</v>
      </c>
      <c r="P302">
        <v>12.541666666666666</v>
      </c>
      <c r="Q302">
        <v>4.8590456887985583E-3</v>
      </c>
    </row>
    <row r="303" spans="1:17" x14ac:dyDescent="0.25">
      <c r="A303">
        <v>12.583333333333332</v>
      </c>
      <c r="B303">
        <v>5.0073319132068091E-3</v>
      </c>
      <c r="D303">
        <v>12.583333333333332</v>
      </c>
      <c r="E303">
        <v>4.8575579969425686E-3</v>
      </c>
      <c r="G303">
        <v>12.583333333333332</v>
      </c>
      <c r="H303">
        <v>4.6702028098272947E-3</v>
      </c>
      <c r="J303">
        <v>12.583333333333332</v>
      </c>
      <c r="K303">
        <v>4.7690872015200107E-3</v>
      </c>
      <c r="M303">
        <v>12.583333333333332</v>
      </c>
      <c r="N303">
        <v>4.3716008913740846E-3</v>
      </c>
      <c r="P303">
        <v>12.583333333333332</v>
      </c>
      <c r="Q303">
        <v>4.9413453224758253E-3</v>
      </c>
    </row>
    <row r="304" spans="1:17" x14ac:dyDescent="0.25">
      <c r="A304">
        <v>12.624999999999998</v>
      </c>
      <c r="B304">
        <v>5.0921524126990173E-3</v>
      </c>
      <c r="D304">
        <v>12.624999999999998</v>
      </c>
      <c r="E304">
        <v>4.9398323398582864E-3</v>
      </c>
      <c r="G304">
        <v>12.624999999999998</v>
      </c>
      <c r="H304">
        <v>4.7492921145620521E-3</v>
      </c>
      <c r="J304">
        <v>12.624999999999998</v>
      </c>
      <c r="K304">
        <v>4.8498575409135431E-3</v>
      </c>
      <c r="M304">
        <v>12.624999999999998</v>
      </c>
      <c r="N304">
        <v>4.4456139634951363E-3</v>
      </c>
      <c r="P304">
        <v>12.624999999999998</v>
      </c>
      <c r="Q304">
        <v>5.0250440499256073E-3</v>
      </c>
    </row>
    <row r="305" spans="1:17" x14ac:dyDescent="0.25">
      <c r="A305">
        <v>12.666666666666666</v>
      </c>
      <c r="B305">
        <v>5.178414860682593E-3</v>
      </c>
      <c r="D305">
        <v>12.666666666666666</v>
      </c>
      <c r="E305">
        <v>5.0235053466035698E-3</v>
      </c>
      <c r="G305">
        <v>12.666666666666666</v>
      </c>
      <c r="H305">
        <v>4.8297259374772989E-3</v>
      </c>
      <c r="J305">
        <v>12.666666666666666</v>
      </c>
      <c r="K305">
        <v>4.932000976076766E-3</v>
      </c>
      <c r="M305">
        <v>12.666666666666666</v>
      </c>
      <c r="N305">
        <v>4.5208852578422463E-3</v>
      </c>
      <c r="P305">
        <v>12.666666666666666</v>
      </c>
      <c r="Q305">
        <v>5.1101656557420343E-3</v>
      </c>
    </row>
    <row r="306" spans="1:17" x14ac:dyDescent="0.25">
      <c r="A306">
        <v>12.708333333333332</v>
      </c>
      <c r="B306">
        <v>5.2661437702818887E-3</v>
      </c>
      <c r="D306">
        <v>12.708333333333332</v>
      </c>
      <c r="E306">
        <v>5.1086007944635223E-3</v>
      </c>
      <c r="G306">
        <v>12.708333333333332</v>
      </c>
      <c r="H306">
        <v>4.9115271353821063E-3</v>
      </c>
      <c r="J306">
        <v>12.708333333333332</v>
      </c>
      <c r="K306">
        <v>5.0155408496377635E-3</v>
      </c>
      <c r="M306">
        <v>12.708333333333332</v>
      </c>
      <c r="N306">
        <v>4.597436164193257E-3</v>
      </c>
      <c r="P306">
        <v>12.708333333333332</v>
      </c>
      <c r="Q306">
        <v>5.1967343288573404E-3</v>
      </c>
    </row>
    <row r="307" spans="1:17" x14ac:dyDescent="0.25">
      <c r="A307">
        <v>12.749999999999998</v>
      </c>
      <c r="B307">
        <v>5.3553640713443736E-3</v>
      </c>
      <c r="D307">
        <v>12.749999999999998</v>
      </c>
      <c r="E307">
        <v>5.1951428649370957E-3</v>
      </c>
      <c r="G307">
        <v>12.749999999999998</v>
      </c>
      <c r="H307">
        <v>4.9947189536512946E-3</v>
      </c>
      <c r="J307">
        <v>12.749999999999998</v>
      </c>
      <c r="K307">
        <v>5.1005009010492977E-3</v>
      </c>
      <c r="M307">
        <v>12.749999999999998</v>
      </c>
      <c r="N307">
        <v>4.675288435952234E-3</v>
      </c>
      <c r="P307">
        <v>12.749999999999998</v>
      </c>
      <c r="Q307">
        <v>5.2847746694156088E-3</v>
      </c>
    </row>
    <row r="308" spans="1:17" x14ac:dyDescent="0.25">
      <c r="A308">
        <v>12.791666666666666</v>
      </c>
      <c r="B308">
        <v>5.4461011175249196E-3</v>
      </c>
      <c r="D308">
        <v>12.791666666666666</v>
      </c>
      <c r="E308">
        <v>5.283156150608718E-3</v>
      </c>
      <c r="G308">
        <v>12.791666666666666</v>
      </c>
      <c r="H308">
        <v>5.0793250328310573E-3</v>
      </c>
      <c r="J308">
        <v>12.791666666666666</v>
      </c>
      <c r="K308">
        <v>5.1869052733348273E-3</v>
      </c>
      <c r="M308">
        <v>12.791666666666666</v>
      </c>
      <c r="N308">
        <v>4.7544641963311145E-3</v>
      </c>
      <c r="P308">
        <v>12.791666666666666</v>
      </c>
      <c r="Q308">
        <v>5.3743116957633667E-3</v>
      </c>
    </row>
    <row r="309" spans="1:17" x14ac:dyDescent="0.25">
      <c r="A309">
        <v>12.833333333333332</v>
      </c>
      <c r="B309">
        <v>5.5383806934905357E-3</v>
      </c>
      <c r="D309">
        <v>12.833333333333332</v>
      </c>
      <c r="E309">
        <v>5.372665662136759E-3</v>
      </c>
      <c r="G309">
        <v>12.833333333333332</v>
      </c>
      <c r="H309">
        <v>5.1653694153568786E-3</v>
      </c>
      <c r="J309">
        <v>12.833333333333332</v>
      </c>
      <c r="K309">
        <v>5.274778519949213E-3</v>
      </c>
      <c r="M309">
        <v>12.833333333333332</v>
      </c>
      <c r="N309">
        <v>4.8349859446364359E-3</v>
      </c>
      <c r="P309">
        <v>12.833333333333332</v>
      </c>
      <c r="Q309">
        <v>5.4653708515590357E-3</v>
      </c>
    </row>
    <row r="310" spans="1:17" x14ac:dyDescent="0.25">
      <c r="A310">
        <v>12.874999999999998</v>
      </c>
      <c r="B310">
        <v>5.6322290222475683E-3</v>
      </c>
      <c r="D310">
        <v>12.874999999999998</v>
      </c>
      <c r="E310">
        <v>5.4636968353607759E-3</v>
      </c>
      <c r="G310">
        <v>12.874999999999998</v>
      </c>
      <c r="H310">
        <v>5.2528765523856382E-3</v>
      </c>
      <c r="J310">
        <v>12.874999999999998</v>
      </c>
      <c r="K310">
        <v>5.3641456117560415E-3</v>
      </c>
      <c r="M310">
        <v>12.874999999999998</v>
      </c>
      <c r="N310">
        <v>4.9168765626629481E-3</v>
      </c>
      <c r="P310">
        <v>12.874999999999998</v>
      </c>
      <c r="Q310">
        <v>5.557978013003232E-3</v>
      </c>
    </row>
    <row r="311" spans="1:17" x14ac:dyDescent="0.25">
      <c r="A311">
        <v>12.916666666666666</v>
      </c>
      <c r="B311">
        <v>5.7276727725934689E-3</v>
      </c>
      <c r="D311">
        <v>12.916666666666666</v>
      </c>
      <c r="E311">
        <v>5.5562755385296014E-3</v>
      </c>
      <c r="G311">
        <v>12.916666666666666</v>
      </c>
      <c r="H311">
        <v>5.3418617827998231E-3</v>
      </c>
      <c r="J311">
        <v>12.916666666666666</v>
      </c>
      <c r="K311">
        <v>5.4550319441235848E-3</v>
      </c>
      <c r="M311">
        <v>12.916666666666666</v>
      </c>
      <c r="N311">
        <v>4.9945848075227959E-3</v>
      </c>
      <c r="P311">
        <v>12.916666666666666</v>
      </c>
      <c r="Q311">
        <v>5.6521594961919802E-3</v>
      </c>
    </row>
    <row r="312" spans="1:17" x14ac:dyDescent="0.25">
      <c r="A312">
        <v>12.958333333333332</v>
      </c>
      <c r="B312">
        <v>5.8247390666952489E-3</v>
      </c>
      <c r="D312">
        <v>12.958333333333332</v>
      </c>
      <c r="E312">
        <v>5.6504280796522959E-3</v>
      </c>
      <c r="G312">
        <v>12.958333333333332</v>
      </c>
      <c r="H312">
        <v>5.4303637253624226E-3</v>
      </c>
      <c r="J312">
        <v>12.958333333333332</v>
      </c>
      <c r="K312">
        <v>5.5474633441413819E-3</v>
      </c>
      <c r="M312">
        <v>12.958333333333332</v>
      </c>
      <c r="N312">
        <v>5.0719212886025733E-3</v>
      </c>
      <c r="P312">
        <v>12.958333333333332</v>
      </c>
      <c r="Q312">
        <v>5.747942064594936E-3</v>
      </c>
    </row>
    <row r="313" spans="1:17" x14ac:dyDescent="0.25">
      <c r="A313">
        <v>12.999999999999998</v>
      </c>
      <c r="B313">
        <v>5.9234554877967615E-3</v>
      </c>
      <c r="D313">
        <v>12.999999999999998</v>
      </c>
      <c r="E313">
        <v>5.7461812139740793E-3</v>
      </c>
      <c r="G313">
        <v>12.999999999999998</v>
      </c>
      <c r="H313">
        <v>5.5184032932668291E-3</v>
      </c>
      <c r="J313">
        <v>12.999999999999998</v>
      </c>
      <c r="K313">
        <v>5.6414660779594769E-3</v>
      </c>
      <c r="M313">
        <v>12.999999999999998</v>
      </c>
      <c r="N313">
        <v>5.1488559288819947E-3</v>
      </c>
      <c r="P313">
        <v>12.999999999999998</v>
      </c>
      <c r="Q313">
        <v>5.8453529366607436E-3</v>
      </c>
    </row>
    <row r="314" spans="1:17" x14ac:dyDescent="0.25">
      <c r="A314">
        <v>13.041666666666666</v>
      </c>
      <c r="B314">
        <v>6.0238500880569991E-3</v>
      </c>
      <c r="D314">
        <v>13.041666666666666</v>
      </c>
      <c r="E314">
        <v>5.8435621515793325E-3</v>
      </c>
      <c r="G314">
        <v>13.041666666666666</v>
      </c>
      <c r="H314">
        <v>5.6059840204469693E-3</v>
      </c>
      <c r="J314">
        <v>13.041666666666666</v>
      </c>
      <c r="K314">
        <v>5.7354817613995438E-3</v>
      </c>
      <c r="M314">
        <v>13.041666666666666</v>
      </c>
      <c r="N314">
        <v>5.2253922143813717E-3</v>
      </c>
      <c r="P314">
        <v>13.041666666666666</v>
      </c>
      <c r="Q314">
        <v>5.9444197935516682E-3</v>
      </c>
    </row>
    <row r="315" spans="1:17" x14ac:dyDescent="0.25">
      <c r="A315">
        <v>13.083333333333332</v>
      </c>
      <c r="B315">
        <v>6.1259513965216603E-3</v>
      </c>
      <c r="D315">
        <v>13.083333333333332</v>
      </c>
      <c r="E315">
        <v>5.9425985651238725E-3</v>
      </c>
      <c r="G315">
        <v>13.083333333333332</v>
      </c>
      <c r="H315">
        <v>5.6931095521118571E-3</v>
      </c>
      <c r="J315">
        <v>13.083333333333332</v>
      </c>
      <c r="K315">
        <v>5.8272834300545683E-3</v>
      </c>
      <c r="M315">
        <v>13.083333333333332</v>
      </c>
      <c r="N315">
        <v>5.3015333041425512E-3</v>
      </c>
      <c r="P315">
        <v>13.083333333333332</v>
      </c>
      <c r="Q315">
        <v>6.0451707870097376E-3</v>
      </c>
    </row>
    <row r="316" spans="1:17" x14ac:dyDescent="0.25">
      <c r="A316">
        <v>13.124999999999998</v>
      </c>
      <c r="B316">
        <v>6.2297884272302208E-3</v>
      </c>
      <c r="D316">
        <v>13.124999999999998</v>
      </c>
      <c r="E316">
        <v>6.0421200160443948E-3</v>
      </c>
      <c r="G316">
        <v>13.124999999999998</v>
      </c>
      <c r="H316">
        <v>5.7797834917240479E-3</v>
      </c>
      <c r="J316">
        <v>13.124999999999998</v>
      </c>
      <c r="K316">
        <v>5.918622690661012E-3</v>
      </c>
      <c r="M316">
        <v>13.124999999999998</v>
      </c>
      <c r="N316">
        <v>5.3772823245708534E-3</v>
      </c>
      <c r="P316">
        <v>13.124999999999998</v>
      </c>
      <c r="Q316">
        <v>6.1476345473565957E-3</v>
      </c>
    </row>
    <row r="317" spans="1:17" x14ac:dyDescent="0.25">
      <c r="A317">
        <v>13.166666666666666</v>
      </c>
      <c r="B317">
        <v>6.3353906874608276E-3</v>
      </c>
      <c r="D317">
        <v>13.166666666666666</v>
      </c>
      <c r="E317">
        <v>6.1373180459915406E-3</v>
      </c>
      <c r="G317">
        <v>13.166666666666666</v>
      </c>
      <c r="H317">
        <v>5.8660094016261353E-3</v>
      </c>
      <c r="J317">
        <v>13.166666666666666</v>
      </c>
      <c r="K317">
        <v>6.0094883175457869E-3</v>
      </c>
      <c r="M317">
        <v>13.166666666666666</v>
      </c>
      <c r="N317">
        <v>5.4526423662699256E-3</v>
      </c>
      <c r="P317">
        <v>13.166666666666666</v>
      </c>
      <c r="Q317">
        <v>6.2447941667614516E-3</v>
      </c>
    </row>
    <row r="318" spans="1:17" x14ac:dyDescent="0.25">
      <c r="A318">
        <v>13.208333333333332</v>
      </c>
      <c r="B318">
        <v>6.4427881861153554E-3</v>
      </c>
      <c r="D318">
        <v>13.208333333333332</v>
      </c>
      <c r="E318">
        <v>6.2320549458709787E-3</v>
      </c>
      <c r="G318">
        <v>13.208333333333332</v>
      </c>
      <c r="H318">
        <v>5.9517908024009029E-3</v>
      </c>
      <c r="J318">
        <v>13.208333333333332</v>
      </c>
      <c r="K318">
        <v>6.0998841606922476E-3</v>
      </c>
      <c r="M318">
        <v>13.208333333333332</v>
      </c>
      <c r="N318">
        <v>5.5276164835103428E-3</v>
      </c>
      <c r="P318">
        <v>13.208333333333332</v>
      </c>
      <c r="Q318">
        <v>6.3414365191652921E-3</v>
      </c>
    </row>
    <row r="319" spans="1:17" x14ac:dyDescent="0.25">
      <c r="A319">
        <v>13.249999999999998</v>
      </c>
      <c r="B319">
        <v>6.5520114422470081E-3</v>
      </c>
      <c r="D319">
        <v>13.249999999999998</v>
      </c>
      <c r="E319">
        <v>6.3263018189718178E-3</v>
      </c>
      <c r="G319">
        <v>13.249999999999998</v>
      </c>
      <c r="H319">
        <v>6.0371311723036412E-3</v>
      </c>
      <c r="J319">
        <v>13.249999999999998</v>
      </c>
      <c r="K319">
        <v>6.1898138963580839E-3</v>
      </c>
      <c r="M319">
        <v>13.249999999999998</v>
      </c>
      <c r="N319">
        <v>5.6022076937291467E-3</v>
      </c>
      <c r="P319">
        <v>13.249999999999998</v>
      </c>
      <c r="Q319">
        <v>6.4375792586286763E-3</v>
      </c>
    </row>
    <row r="320" spans="1:17" x14ac:dyDescent="0.25">
      <c r="A320">
        <v>13.291666666666666</v>
      </c>
      <c r="B320">
        <v>6.6589148891033892E-3</v>
      </c>
      <c r="D320">
        <v>13.291666666666666</v>
      </c>
      <c r="E320">
        <v>6.42006275971906E-3</v>
      </c>
      <c r="G320">
        <v>13.291666666666666</v>
      </c>
      <c r="H320">
        <v>6.1220339467521236E-3</v>
      </c>
      <c r="J320">
        <v>13.291666666666666</v>
      </c>
      <c r="K320">
        <v>6.2792811566692386E-3</v>
      </c>
      <c r="M320">
        <v>13.291666666666666</v>
      </c>
      <c r="N320">
        <v>5.6764189770801762E-3</v>
      </c>
      <c r="P320">
        <v>13.291666666666666</v>
      </c>
      <c r="Q320">
        <v>6.5332261648865173E-3</v>
      </c>
    </row>
    <row r="321" spans="1:17" x14ac:dyDescent="0.25">
      <c r="A321">
        <v>13.333333333333332</v>
      </c>
      <c r="B321">
        <v>6.760332756803056E-3</v>
      </c>
      <c r="D321">
        <v>13.333333333333332</v>
      </c>
      <c r="E321">
        <v>6.5133415354715497E-3</v>
      </c>
      <c r="G321">
        <v>13.333333333333332</v>
      </c>
      <c r="H321">
        <v>6.2065025178717126E-3</v>
      </c>
      <c r="J321">
        <v>13.333333333333332</v>
      </c>
      <c r="K321">
        <v>6.3682895280379138E-3</v>
      </c>
      <c r="M321">
        <v>13.333333333333332</v>
      </c>
      <c r="N321">
        <v>5.7502532760326953E-3</v>
      </c>
      <c r="P321">
        <v>13.333333333333332</v>
      </c>
      <c r="Q321">
        <v>6.6283810855135433E-3</v>
      </c>
    </row>
    <row r="322" spans="1:17" x14ac:dyDescent="0.25">
      <c r="A322">
        <v>13.374999999999998</v>
      </c>
      <c r="B322">
        <v>6.8612689445313041E-3</v>
      </c>
      <c r="D322">
        <v>13.374999999999998</v>
      </c>
      <c r="E322">
        <v>6.6061418675153662E-3</v>
      </c>
      <c r="G322">
        <v>13.374999999999998</v>
      </c>
      <c r="H322">
        <v>6.2905402340932091E-3</v>
      </c>
      <c r="J322">
        <v>13.374999999999998</v>
      </c>
      <c r="K322">
        <v>6.4568425507502553E-3</v>
      </c>
      <c r="M322">
        <v>13.374999999999998</v>
      </c>
      <c r="N322">
        <v>5.8237134950161846E-3</v>
      </c>
      <c r="P322">
        <v>13.374999999999998</v>
      </c>
      <c r="Q322">
        <v>6.7230478177028692E-3</v>
      </c>
    </row>
    <row r="323" spans="1:17" x14ac:dyDescent="0.25">
      <c r="A323">
        <v>13.416666666666666</v>
      </c>
      <c r="B323">
        <v>6.9776063735560289E-3</v>
      </c>
      <c r="D323">
        <v>13.416666666666666</v>
      </c>
      <c r="E323">
        <v>6.7181421362308225E-3</v>
      </c>
      <c r="G323">
        <v>13.416666666666666</v>
      </c>
      <c r="H323">
        <v>6.3971752750404858E-3</v>
      </c>
      <c r="J323">
        <v>13.416666666666666</v>
      </c>
      <c r="K323">
        <v>6.5663047310807014E-3</v>
      </c>
      <c r="M323">
        <v>13.416666666666666</v>
      </c>
      <c r="N323">
        <v>5.9224124813991516E-3</v>
      </c>
      <c r="P323">
        <v>13.416666666666666</v>
      </c>
      <c r="Q323">
        <v>6.8370354875715101E-3</v>
      </c>
    </row>
    <row r="324" spans="1:17" x14ac:dyDescent="0.25">
      <c r="A324">
        <v>13.458333333333332</v>
      </c>
      <c r="B324">
        <v>7.0959215388741734E-3</v>
      </c>
      <c r="D324">
        <v>13.458333333333332</v>
      </c>
      <c r="E324">
        <v>6.8320464095144393E-3</v>
      </c>
      <c r="G324">
        <v>13.458333333333332</v>
      </c>
      <c r="H324">
        <v>6.5056231116838647E-3</v>
      </c>
      <c r="J324">
        <v>13.458333333333332</v>
      </c>
      <c r="K324">
        <v>6.6776277684767659E-3</v>
      </c>
      <c r="M324">
        <v>13.458333333333332</v>
      </c>
      <c r="N324">
        <v>6.0227893505506291E-3</v>
      </c>
      <c r="P324">
        <v>13.458333333333332</v>
      </c>
      <c r="Q324">
        <v>6.9529609478279153E-3</v>
      </c>
    </row>
    <row r="325" spans="1:17" x14ac:dyDescent="0.25">
      <c r="A325">
        <v>13.499999999999998</v>
      </c>
      <c r="B325">
        <v>7.2162480620027274E-3</v>
      </c>
      <c r="D325">
        <v>13.499999999999998</v>
      </c>
      <c r="E325">
        <v>6.9478870554438759E-3</v>
      </c>
      <c r="G325">
        <v>13.499999999999998</v>
      </c>
      <c r="H325">
        <v>6.6159145615501836E-3</v>
      </c>
      <c r="J325">
        <v>13.499999999999998</v>
      </c>
      <c r="K325">
        <v>6.7908432975085642E-3</v>
      </c>
      <c r="M325">
        <v>13.499999999999998</v>
      </c>
      <c r="N325">
        <v>6.1248726264776813E-3</v>
      </c>
      <c r="P325">
        <v>13.499999999999998</v>
      </c>
      <c r="Q325">
        <v>7.0708571409086839E-3</v>
      </c>
    </row>
    <row r="326" spans="1:17" x14ac:dyDescent="0.25">
      <c r="A326">
        <v>13.541666666666666</v>
      </c>
      <c r="B326">
        <v>7.3386201360244674E-3</v>
      </c>
      <c r="D326">
        <v>13.541666666666666</v>
      </c>
      <c r="E326">
        <v>7.0656969923541136E-3</v>
      </c>
      <c r="G326">
        <v>13.541666666666666</v>
      </c>
      <c r="H326">
        <v>6.7280809660642295E-3</v>
      </c>
      <c r="J326">
        <v>13.541666666666666</v>
      </c>
      <c r="K326">
        <v>6.9059834905339009E-3</v>
      </c>
      <c r="M326">
        <v>13.541666666666666</v>
      </c>
      <c r="N326">
        <v>6.2286913180954941E-3</v>
      </c>
      <c r="P326">
        <v>13.541666666666666</v>
      </c>
      <c r="Q326">
        <v>7.1907575692718231E-3</v>
      </c>
    </row>
    <row r="327" spans="1:17" x14ac:dyDescent="0.25">
      <c r="A327">
        <v>13.583333333333332</v>
      </c>
      <c r="B327">
        <v>7.4630725353045753E-3</v>
      </c>
      <c r="D327">
        <v>13.583333333333332</v>
      </c>
      <c r="E327">
        <v>7.1855096981918278E-3</v>
      </c>
      <c r="G327">
        <v>13.583333333333332</v>
      </c>
      <c r="H327">
        <v>6.8421541994550137E-3</v>
      </c>
      <c r="J327">
        <v>13.583333333333332</v>
      </c>
      <c r="K327">
        <v>7.0230810668406715E-3</v>
      </c>
      <c r="M327">
        <v>13.583333333333332</v>
      </c>
      <c r="N327">
        <v>6.3342749274708093E-3</v>
      </c>
      <c r="P327">
        <v>13.583333333333332</v>
      </c>
      <c r="Q327">
        <v>7.3126963049171372E-3</v>
      </c>
    </row>
    <row r="328" spans="1:17" x14ac:dyDescent="0.25">
      <c r="A328">
        <v>13.624999999999998</v>
      </c>
      <c r="B328">
        <v>7.5896406253724473E-3</v>
      </c>
      <c r="D328">
        <v>13.624999999999998</v>
      </c>
      <c r="E328">
        <v>7.3073592200287793E-3</v>
      </c>
      <c r="G328">
        <v>13.624999999999998</v>
      </c>
      <c r="H328">
        <v>6.9581666778134408E-3</v>
      </c>
      <c r="J328">
        <v>13.624999999999998</v>
      </c>
      <c r="K328">
        <v>7.1421693019446536E-3</v>
      </c>
      <c r="M328">
        <v>13.624999999999998</v>
      </c>
      <c r="N328">
        <v>6.4416534582055077E-3</v>
      </c>
      <c r="P328">
        <v>13.624999999999998</v>
      </c>
      <c r="Q328">
        <v>7.4367079990684225E-3</v>
      </c>
    </row>
    <row r="329" spans="1:17" x14ac:dyDescent="0.25">
      <c r="A329">
        <v>13.666666666666666</v>
      </c>
      <c r="B329">
        <v>7.7183603729714702E-3</v>
      </c>
      <c r="D329">
        <v>13.666666666666666</v>
      </c>
      <c r="E329">
        <v>7.4312801837369607E-3</v>
      </c>
      <c r="G329">
        <v>13.666666666666666</v>
      </c>
      <c r="H329">
        <v>7.0761513683039613E-3</v>
      </c>
      <c r="J329">
        <v>13.666666666666666</v>
      </c>
      <c r="K329">
        <v>7.2632820370454052E-3</v>
      </c>
      <c r="M329">
        <v>13.666666666666666</v>
      </c>
      <c r="N329">
        <v>6.5508574239626942E-3</v>
      </c>
      <c r="P329">
        <v>13.666666666666666</v>
      </c>
      <c r="Q329">
        <v>7.5628278920202765E-3</v>
      </c>
    </row>
    <row r="330" spans="1:17" x14ac:dyDescent="0.25">
      <c r="A330">
        <v>13.708333333333332</v>
      </c>
      <c r="B330">
        <v>7.8492683562796772E-3</v>
      </c>
      <c r="D330">
        <v>13.708333333333332</v>
      </c>
      <c r="E330">
        <v>7.5573078038281829E-3</v>
      </c>
      <c r="G330">
        <v>13.708333333333332</v>
      </c>
      <c r="H330">
        <v>7.1961417985328211E-3</v>
      </c>
      <c r="J330">
        <v>13.708333333333332</v>
      </c>
      <c r="K330">
        <v>7.3864536886428687E-3</v>
      </c>
      <c r="M330">
        <v>13.708333333333332</v>
      </c>
      <c r="N330">
        <v>6.6619178571377504E-3</v>
      </c>
      <c r="P330">
        <v>13.708333333333332</v>
      </c>
      <c r="Q330">
        <v>7.6910918231523134E-3</v>
      </c>
    </row>
    <row r="331" spans="1:17" x14ac:dyDescent="0.25">
      <c r="A331">
        <v>13.749999999999998</v>
      </c>
      <c r="B331">
        <v>7.9824017753041248E-3</v>
      </c>
      <c r="D331">
        <v>13.749999999999998</v>
      </c>
      <c r="E331">
        <v>7.6854778934609515E-3</v>
      </c>
      <c r="G331">
        <v>13.749999999999998</v>
      </c>
      <c r="H331">
        <v>7.3181720660755716E-3</v>
      </c>
      <c r="J331">
        <v>13.749999999999998</v>
      </c>
      <c r="K331">
        <v>7.5117192583174898E-3</v>
      </c>
      <c r="M331">
        <v>13.749999999999998</v>
      </c>
      <c r="N331">
        <v>6.774866317676786E-3</v>
      </c>
      <c r="P331">
        <v>13.749999999999998</v>
      </c>
      <c r="Q331">
        <v>7.8215362411135966E-3</v>
      </c>
    </row>
    <row r="332" spans="1:17" x14ac:dyDescent="0.25">
      <c r="A332">
        <v>13.791666666666666</v>
      </c>
      <c r="B332">
        <v>8.1177984624519871E-3</v>
      </c>
      <c r="D332">
        <v>13.791666666666666</v>
      </c>
      <c r="E332">
        <v>7.815826874617484E-3</v>
      </c>
      <c r="G332">
        <v>13.791666666666666</v>
      </c>
      <c r="H332">
        <v>7.4422768481665503E-3</v>
      </c>
      <c r="J332">
        <v>13.791666666666666</v>
      </c>
      <c r="K332">
        <v>7.6391143426765788E-3</v>
      </c>
      <c r="M332">
        <v>13.791666666666666</v>
      </c>
      <c r="N332">
        <v>6.8897349020449845E-3</v>
      </c>
      <c r="P332">
        <v>13.791666666666666</v>
      </c>
      <c r="Q332">
        <v>7.9541982141802196E-3</v>
      </c>
    </row>
    <row r="333" spans="1:17" x14ac:dyDescent="0.25">
      <c r="A333">
        <v>13.833333333333332</v>
      </c>
      <c r="B333">
        <v>8.2554968932813631E-3</v>
      </c>
      <c r="D333">
        <v>13.833333333333332</v>
      </c>
      <c r="E333">
        <v>7.948391788453673E-3</v>
      </c>
      <c r="G333">
        <v>13.833333333333332</v>
      </c>
      <c r="H333">
        <v>7.5684914115530721E-3</v>
      </c>
      <c r="J333">
        <v>13.833333333333332</v>
      </c>
      <c r="K333">
        <v>7.7686751434697734E-3</v>
      </c>
      <c r="M333">
        <v>13.833333333333332</v>
      </c>
      <c r="N333">
        <v>7.0065562523474395E-3</v>
      </c>
      <c r="P333">
        <v>13.833333333333332</v>
      </c>
      <c r="Q333">
        <v>8.0891154407889757E-3</v>
      </c>
    </row>
    <row r="334" spans="1:17" x14ac:dyDescent="0.25">
      <c r="A334">
        <v>13.874999999999998</v>
      </c>
      <c r="B334">
        <v>8.3955361974348396E-3</v>
      </c>
      <c r="D334">
        <v>13.874999999999998</v>
      </c>
      <c r="E334">
        <v>8.0832103058250792E-3</v>
      </c>
      <c r="G334">
        <v>13.874999999999998</v>
      </c>
      <c r="H334">
        <v>7.6968516225171682E-3</v>
      </c>
      <c r="J334">
        <v>13.874999999999998</v>
      </c>
      <c r="K334">
        <v>7.9004384778764512E-3</v>
      </c>
      <c r="M334">
        <v>13.874999999999998</v>
      </c>
      <c r="N334">
        <v>7.1253635656050376E-3</v>
      </c>
      <c r="P334">
        <v>13.874999999999998</v>
      </c>
      <c r="Q334">
        <v>8.2263262602500793E-3</v>
      </c>
    </row>
    <row r="335" spans="1:17" x14ac:dyDescent="0.25">
      <c r="A335">
        <v>13.916666666666666</v>
      </c>
      <c r="B335">
        <v>8.5332942715440167E-3</v>
      </c>
      <c r="D335">
        <v>13.916666666666666</v>
      </c>
      <c r="E335">
        <v>8.210594733284263E-3</v>
      </c>
      <c r="G335">
        <v>13.916666666666666</v>
      </c>
      <c r="H335">
        <v>7.8124203425025641E-3</v>
      </c>
      <c r="J335">
        <v>13.916666666666666</v>
      </c>
      <c r="K335">
        <v>8.0221152876740615E-3</v>
      </c>
      <c r="M335">
        <v>13.916666666666666</v>
      </c>
      <c r="N335">
        <v>7.226236271728287E-3</v>
      </c>
      <c r="P335">
        <v>13.916666666666666</v>
      </c>
      <c r="Q335">
        <v>8.3550400104935238E-3</v>
      </c>
    </row>
    <row r="336" spans="1:17" x14ac:dyDescent="0.25">
      <c r="A336">
        <v>13.958333333333332</v>
      </c>
      <c r="B336">
        <v>8.6703521773931185E-3</v>
      </c>
      <c r="D336">
        <v>13.958333333333332</v>
      </c>
      <c r="E336">
        <v>8.3373748602989083E-3</v>
      </c>
      <c r="G336">
        <v>13.958333333333332</v>
      </c>
      <c r="H336">
        <v>7.9274898170263435E-3</v>
      </c>
      <c r="J336">
        <v>13.958333333333332</v>
      </c>
      <c r="K336">
        <v>8.1432390661053105E-3</v>
      </c>
      <c r="M336">
        <v>13.958333333333332</v>
      </c>
      <c r="N336">
        <v>7.3267280863622674E-3</v>
      </c>
      <c r="P336">
        <v>13.958333333333332</v>
      </c>
      <c r="Q336">
        <v>8.4831511386708122E-3</v>
      </c>
    </row>
    <row r="337" spans="1:17" x14ac:dyDescent="0.25">
      <c r="A337">
        <v>13.999999999999998</v>
      </c>
      <c r="B337">
        <v>8.8067027569621315E-3</v>
      </c>
      <c r="D337">
        <v>13.999999999999998</v>
      </c>
      <c r="E337">
        <v>8.4635027176850845E-3</v>
      </c>
      <c r="G337">
        <v>13.999999999999998</v>
      </c>
      <c r="H337">
        <v>8.0419695638227293E-3</v>
      </c>
      <c r="J337">
        <v>13.999999999999998</v>
      </c>
      <c r="K337">
        <v>8.2637408072169169E-3</v>
      </c>
      <c r="M337">
        <v>13.999999999999998</v>
      </c>
      <c r="N337">
        <v>7.4267074537613161E-3</v>
      </c>
      <c r="P337">
        <v>13.999999999999998</v>
      </c>
      <c r="Q337">
        <v>8.6106035226428245E-3</v>
      </c>
    </row>
    <row r="338" spans="1:17" x14ac:dyDescent="0.25">
      <c r="A338">
        <v>14.041666666666666</v>
      </c>
      <c r="B338">
        <v>8.9423509991878748E-3</v>
      </c>
      <c r="D338">
        <v>14.041666666666666</v>
      </c>
      <c r="E338">
        <v>8.5889832145505732E-3</v>
      </c>
      <c r="G338">
        <v>14.041666666666666</v>
      </c>
      <c r="H338">
        <v>8.1558643728133276E-3</v>
      </c>
      <c r="J338">
        <v>14.041666666666666</v>
      </c>
      <c r="K338">
        <v>8.3836253661079066E-3</v>
      </c>
      <c r="M338">
        <v>14.041666666666666</v>
      </c>
      <c r="N338">
        <v>7.526178931275016E-3</v>
      </c>
      <c r="P338">
        <v>14.041666666666666</v>
      </c>
      <c r="Q338">
        <v>8.7374021774673013E-3</v>
      </c>
    </row>
    <row r="339" spans="1:17" x14ac:dyDescent="0.25">
      <c r="A339">
        <v>14.083333333333332</v>
      </c>
      <c r="B339">
        <v>9.0773017198490444E-3</v>
      </c>
      <c r="D339">
        <v>14.083333333333332</v>
      </c>
      <c r="E339">
        <v>8.7138207812170621E-3</v>
      </c>
      <c r="G339">
        <v>14.083333333333332</v>
      </c>
      <c r="H339">
        <v>8.2691782375863207E-3</v>
      </c>
      <c r="J339">
        <v>14.083333333333332</v>
      </c>
      <c r="K339">
        <v>8.5028969618451827E-3</v>
      </c>
      <c r="M339">
        <v>14.083333333333332</v>
      </c>
      <c r="N339">
        <v>7.6251459758894602E-3</v>
      </c>
      <c r="P339">
        <v>14.083333333333332</v>
      </c>
      <c r="Q339">
        <v>8.8635515754489583E-3</v>
      </c>
    </row>
    <row r="340" spans="1:17" x14ac:dyDescent="0.25">
      <c r="A340">
        <v>14.124999999999998</v>
      </c>
      <c r="B340">
        <v>9.2115596563294294E-3</v>
      </c>
      <c r="D340">
        <v>14.124999999999998</v>
      </c>
      <c r="E340">
        <v>8.8380197780789718E-3</v>
      </c>
      <c r="G340">
        <v>14.124999999999998</v>
      </c>
      <c r="H340">
        <v>8.3819150911907149E-3</v>
      </c>
      <c r="J340">
        <v>14.124999999999998</v>
      </c>
      <c r="K340">
        <v>8.6215597481355058E-3</v>
      </c>
      <c r="M340">
        <v>14.124999999999998</v>
      </c>
      <c r="N340">
        <v>7.7236119949890296E-3</v>
      </c>
      <c r="P340">
        <v>14.124999999999998</v>
      </c>
      <c r="Q340">
        <v>8.98905611871198E-3</v>
      </c>
    </row>
    <row r="341" spans="1:17" x14ac:dyDescent="0.25">
      <c r="A341">
        <v>14.166666666666666</v>
      </c>
      <c r="B341">
        <v>9.3451294673861859E-3</v>
      </c>
      <c r="D341">
        <v>14.166666666666666</v>
      </c>
      <c r="E341">
        <v>8.9615844929375136E-3</v>
      </c>
      <c r="G341">
        <v>14.166666666666666</v>
      </c>
      <c r="H341">
        <v>8.4940788009337468E-3</v>
      </c>
      <c r="J341">
        <v>14.166666666666666</v>
      </c>
      <c r="K341">
        <v>8.7396178094044687E-3</v>
      </c>
      <c r="M341">
        <v>14.166666666666666</v>
      </c>
      <c r="N341">
        <v>7.8215803386989264E-3</v>
      </c>
      <c r="P341">
        <v>14.166666666666666</v>
      </c>
      <c r="Q341">
        <v>9.1139201360524117E-3</v>
      </c>
    </row>
    <row r="342" spans="1:17" x14ac:dyDescent="0.25">
      <c r="A342">
        <v>14.208333333333332</v>
      </c>
      <c r="B342">
        <v>9.4748087085257931E-3</v>
      </c>
      <c r="D342">
        <v>14.208333333333332</v>
      </c>
      <c r="E342">
        <v>9.0814729838350414E-3</v>
      </c>
      <c r="G342">
        <v>14.208333333333332</v>
      </c>
      <c r="H342">
        <v>8.6028216074779361E-3</v>
      </c>
      <c r="J342">
        <v>14.208333333333332</v>
      </c>
      <c r="K342">
        <v>8.8541217453343545E-3</v>
      </c>
      <c r="M342">
        <v>14.208333333333332</v>
      </c>
      <c r="N342">
        <v>7.9164684437183688E-3</v>
      </c>
      <c r="P342">
        <v>14.208333333333332</v>
      </c>
      <c r="Q342">
        <v>9.2350513877100058E-3</v>
      </c>
    </row>
    <row r="343" spans="1:17" x14ac:dyDescent="0.25">
      <c r="A343">
        <v>14.249999999999998</v>
      </c>
      <c r="B343">
        <v>9.6058188384777737E-3</v>
      </c>
      <c r="D343">
        <v>14.249999999999998</v>
      </c>
      <c r="E343">
        <v>9.2026471428989683E-3</v>
      </c>
      <c r="G343">
        <v>14.249999999999998</v>
      </c>
      <c r="H343">
        <v>8.7127909470893633E-3</v>
      </c>
      <c r="J343">
        <v>14.249999999999998</v>
      </c>
      <c r="K343">
        <v>8.9698836331405345E-3</v>
      </c>
      <c r="M343">
        <v>14.249999999999998</v>
      </c>
      <c r="N343">
        <v>8.0124933979127209E-3</v>
      </c>
      <c r="P343">
        <v>14.249999999999998</v>
      </c>
      <c r="Q343">
        <v>9.3574942417397819E-3</v>
      </c>
    </row>
    <row r="344" spans="1:17" x14ac:dyDescent="0.25">
      <c r="A344">
        <v>14.291666666666666</v>
      </c>
      <c r="B344">
        <v>9.7361167547359729E-3</v>
      </c>
      <c r="D344">
        <v>14.291666666666666</v>
      </c>
      <c r="E344">
        <v>9.32316448039054E-3</v>
      </c>
      <c r="G344">
        <v>14.291666666666666</v>
      </c>
      <c r="H344">
        <v>8.8221664019164474E-3</v>
      </c>
      <c r="J344">
        <v>14.291666666666666</v>
      </c>
      <c r="K344">
        <v>9.0850191213082652E-3</v>
      </c>
      <c r="M344">
        <v>14.291666666666666</v>
      </c>
      <c r="N344">
        <v>8.1080022496429795E-3</v>
      </c>
      <c r="P344">
        <v>14.291666666666666</v>
      </c>
      <c r="Q344">
        <v>9.4792737360641574E-3</v>
      </c>
    </row>
    <row r="345" spans="1:17" x14ac:dyDescent="0.25">
      <c r="A345">
        <v>14.333333333333332</v>
      </c>
      <c r="B345">
        <v>9.8657237066271525E-3</v>
      </c>
      <c r="D345">
        <v>14.333333333333332</v>
      </c>
      <c r="E345">
        <v>9.4430450397570195E-3</v>
      </c>
      <c r="G345">
        <v>14.333333333333332</v>
      </c>
      <c r="H345">
        <v>8.9309665858069622E-3</v>
      </c>
      <c r="J345">
        <v>14.333333333333332</v>
      </c>
      <c r="K345">
        <v>9.199547568908905E-3</v>
      </c>
      <c r="M345">
        <v>14.333333333333332</v>
      </c>
      <c r="N345">
        <v>8.2030117187218733E-3</v>
      </c>
      <c r="P345">
        <v>14.333333333333332</v>
      </c>
      <c r="Q345">
        <v>9.6004102143987299E-3</v>
      </c>
    </row>
    <row r="346" spans="1:17" x14ac:dyDescent="0.25">
      <c r="A346">
        <v>14.374999999999998</v>
      </c>
      <c r="B346">
        <v>9.994644830090646E-3</v>
      </c>
      <c r="D346">
        <v>14.374999999999998</v>
      </c>
      <c r="E346">
        <v>9.5622935462252139E-3</v>
      </c>
      <c r="G346">
        <v>14.374999999999998</v>
      </c>
      <c r="H346">
        <v>9.0391957587282815E-3</v>
      </c>
      <c r="J346">
        <v>14.374999999999998</v>
      </c>
      <c r="K346">
        <v>9.3134734761131256E-3</v>
      </c>
      <c r="M346">
        <v>14.374999999999998</v>
      </c>
      <c r="N346">
        <v>8.2975254933485218E-3</v>
      </c>
      <c r="P346">
        <v>14.374999999999998</v>
      </c>
      <c r="Q346">
        <v>9.7209084466317978E-3</v>
      </c>
    </row>
    <row r="347" spans="1:17" x14ac:dyDescent="0.25">
      <c r="A347">
        <v>14.416666666666666</v>
      </c>
      <c r="B347">
        <v>1.016424964916988E-2</v>
      </c>
      <c r="D347">
        <v>14.416666666666666</v>
      </c>
      <c r="E347">
        <v>9.7245483934787352E-3</v>
      </c>
      <c r="G347">
        <v>14.416666666666666</v>
      </c>
      <c r="H347">
        <v>9.1925579435943542E-3</v>
      </c>
      <c r="J347">
        <v>14.416666666666666</v>
      </c>
      <c r="K347">
        <v>9.4714983821747416E-3</v>
      </c>
      <c r="M347">
        <v>14.416666666666666</v>
      </c>
      <c r="N347">
        <v>8.4382792837031373E-3</v>
      </c>
      <c r="P347">
        <v>14.416666666666666</v>
      </c>
      <c r="Q347">
        <v>9.8858597471922303E-3</v>
      </c>
    </row>
    <row r="348" spans="1:17" x14ac:dyDescent="0.25">
      <c r="A348">
        <v>14.458333333333332</v>
      </c>
      <c r="B348">
        <v>1.0336737750173458E-2</v>
      </c>
      <c r="D348">
        <v>14.458333333333332</v>
      </c>
      <c r="E348">
        <v>9.8895615731355649E-3</v>
      </c>
      <c r="G348">
        <v>14.458333333333332</v>
      </c>
      <c r="H348">
        <v>9.3485272856031493E-3</v>
      </c>
      <c r="J348">
        <v>14.458333333333332</v>
      </c>
      <c r="K348">
        <v>9.6322097116394029E-3</v>
      </c>
      <c r="M348">
        <v>14.458333333333332</v>
      </c>
      <c r="N348">
        <v>8.5814258884937857E-3</v>
      </c>
      <c r="P348">
        <v>14.458333333333332</v>
      </c>
      <c r="Q348">
        <v>1.0053615219862189E-2</v>
      </c>
    </row>
    <row r="349" spans="1:17" x14ac:dyDescent="0.25">
      <c r="A349">
        <v>14.499999999999998</v>
      </c>
      <c r="B349">
        <v>1.0512158148894099E-2</v>
      </c>
      <c r="D349">
        <v>14.499999999999998</v>
      </c>
      <c r="E349">
        <v>1.0057379976846562E-2</v>
      </c>
      <c r="G349">
        <v>14.499999999999998</v>
      </c>
      <c r="H349">
        <v>9.5071481064260971E-3</v>
      </c>
      <c r="J349">
        <v>14.499999999999998</v>
      </c>
      <c r="K349">
        <v>9.7956531337049669E-3</v>
      </c>
      <c r="M349">
        <v>14.499999999999998</v>
      </c>
      <c r="N349">
        <v>8.7270059855658697E-3</v>
      </c>
      <c r="P349">
        <v>14.499999999999998</v>
      </c>
      <c r="Q349">
        <v>1.0224222535567542E-2</v>
      </c>
    </row>
    <row r="350" spans="1:17" x14ac:dyDescent="0.25">
      <c r="A350">
        <v>14.541666666666666</v>
      </c>
      <c r="B350">
        <v>1.0690560694392993E-2</v>
      </c>
      <c r="D350">
        <v>14.541666666666666</v>
      </c>
      <c r="E350">
        <v>1.0228051293420647E-2</v>
      </c>
      <c r="G350">
        <v>14.541666666666666</v>
      </c>
      <c r="H350">
        <v>9.6684654812030334E-3</v>
      </c>
      <c r="J350">
        <v>14.541666666666666</v>
      </c>
      <c r="K350">
        <v>9.9618750939456414E-3</v>
      </c>
      <c r="M350">
        <v>14.541666666666666</v>
      </c>
      <c r="N350">
        <v>8.8750609442881812E-3</v>
      </c>
      <c r="P350">
        <v>14.541666666666666</v>
      </c>
      <c r="Q350">
        <v>1.0397730175639882E-2</v>
      </c>
    </row>
    <row r="351" spans="1:17" x14ac:dyDescent="0.25">
      <c r="A351">
        <v>14.583333333333332</v>
      </c>
      <c r="B351">
        <v>1.0871996083165367E-2</v>
      </c>
      <c r="D351">
        <v>14.583333333333332</v>
      </c>
      <c r="E351">
        <v>1.0401624022376489E-2</v>
      </c>
      <c r="G351">
        <v>14.583333333333332</v>
      </c>
      <c r="H351">
        <v>9.8325252513511794E-3</v>
      </c>
      <c r="J351">
        <v>14.583333333333332</v>
      </c>
      <c r="K351">
        <v>1.0130922827510413E-2</v>
      </c>
      <c r="M351">
        <v>14.583333333333332</v>
      </c>
      <c r="N351">
        <v>9.0256328373087731E-3</v>
      </c>
      <c r="P351">
        <v>14.583333333333332</v>
      </c>
      <c r="Q351">
        <v>1.057418744559345E-2</v>
      </c>
    </row>
    <row r="352" spans="1:17" x14ac:dyDescent="0.25">
      <c r="A352">
        <v>14.624999999999998</v>
      </c>
      <c r="B352">
        <v>1.1056515873546866E-2</v>
      </c>
      <c r="D352">
        <v>14.624999999999998</v>
      </c>
      <c r="E352">
        <v>1.0578147487724581E-2</v>
      </c>
      <c r="G352">
        <v>14.624999999999998</v>
      </c>
      <c r="H352">
        <v>9.9993740375918412E-3</v>
      </c>
      <c r="J352">
        <v>14.624999999999998</v>
      </c>
      <c r="K352">
        <v>1.0302844372545781E-2</v>
      </c>
      <c r="M352">
        <v>14.624999999999998</v>
      </c>
      <c r="N352">
        <v>9.1787644525107136E-3</v>
      </c>
      <c r="P352">
        <v>14.624999999999998</v>
      </c>
      <c r="Q352">
        <v>1.0753644489136233E-2</v>
      </c>
    </row>
    <row r="353" spans="1:17" x14ac:dyDescent="0.25">
      <c r="A353">
        <v>14.666666666666666</v>
      </c>
      <c r="B353">
        <v>1.1244172500364859E-2</v>
      </c>
      <c r="D353">
        <v>14.666666666666666</v>
      </c>
      <c r="E353">
        <v>1.0757671851983589E-2</v>
      </c>
      <c r="G353">
        <v>14.666666666666666</v>
      </c>
      <c r="H353">
        <v>1.016905925319859E-2</v>
      </c>
      <c r="J353">
        <v>14.666666666666666</v>
      </c>
      <c r="K353">
        <v>1.0477688583846755E-2</v>
      </c>
      <c r="M353">
        <v>14.666666666666666</v>
      </c>
      <c r="N353">
        <v>9.3344993051710894E-3</v>
      </c>
      <c r="P353">
        <v>14.666666666666666</v>
      </c>
      <c r="Q353">
        <v>1.093615230241924E-2</v>
      </c>
    </row>
    <row r="354" spans="1:17" x14ac:dyDescent="0.25">
      <c r="A354">
        <v>14.708333333333332</v>
      </c>
      <c r="B354">
        <v>1.1435019289838751E-2</v>
      </c>
      <c r="D354">
        <v>14.708333333333332</v>
      </c>
      <c r="E354">
        <v>1.0940248130435006E-2</v>
      </c>
      <c r="G354">
        <v>14.708333333333332</v>
      </c>
      <c r="H354">
        <v>1.0341629117470663E-2</v>
      </c>
      <c r="J354">
        <v>14.708333333333332</v>
      </c>
      <c r="K354">
        <v>1.0655505146739843E-2</v>
      </c>
      <c r="M354">
        <v>14.708333333333332</v>
      </c>
      <c r="N354">
        <v>9.4928816503266917E-3</v>
      </c>
      <c r="P354">
        <v>14.708333333333332</v>
      </c>
      <c r="Q354">
        <v>1.1121762748528058E-2</v>
      </c>
    </row>
    <row r="355" spans="1:17" x14ac:dyDescent="0.25">
      <c r="A355">
        <v>14.749999999999998</v>
      </c>
      <c r="B355">
        <v>1.1629110474733704E-2</v>
      </c>
      <c r="D355">
        <v>14.749999999999998</v>
      </c>
      <c r="E355">
        <v>1.1125928205620094E-2</v>
      </c>
      <c r="G355">
        <v>14.749999999999998</v>
      </c>
      <c r="H355">
        <v>1.0517132669435355E-2</v>
      </c>
      <c r="J355">
        <v>14.749999999999998</v>
      </c>
      <c r="K355">
        <v>1.0836344591202108E-2</v>
      </c>
      <c r="M355">
        <v>14.749999999999998</v>
      </c>
      <c r="N355">
        <v>9.6539564953499347E-3</v>
      </c>
      <c r="P355">
        <v>14.749999999999998</v>
      </c>
      <c r="Q355">
        <v>1.1310528572220729E-2</v>
      </c>
    </row>
    <row r="356" spans="1:17" x14ac:dyDescent="0.25">
      <c r="A356">
        <v>14.791666666666666</v>
      </c>
      <c r="B356">
        <v>1.1826501209771871E-2</v>
      </c>
      <c r="D356">
        <v>14.791666666666666</v>
      </c>
      <c r="E356">
        <v>1.131476484208333E-2</v>
      </c>
      <c r="G356">
        <v>14.791666666666666</v>
      </c>
      <c r="H356">
        <v>1.0695619781783452E-2</v>
      </c>
      <c r="J356">
        <v>14.791666666666666</v>
      </c>
      <c r="K356">
        <v>1.1020258306220238E-2</v>
      </c>
      <c r="M356">
        <v>14.791666666666666</v>
      </c>
      <c r="N356">
        <v>9.8177696127385791E-3</v>
      </c>
      <c r="P356">
        <v>14.791666666666666</v>
      </c>
      <c r="Q356">
        <v>1.1502503414916173E-2</v>
      </c>
    </row>
    <row r="357" spans="1:17" x14ac:dyDescent="0.25">
      <c r="A357">
        <v>14.833333333333332</v>
      </c>
      <c r="B357">
        <v>1.2027247587305681E-2</v>
      </c>
      <c r="D357">
        <v>14.833333333333332</v>
      </c>
      <c r="E357">
        <v>1.1506811701366436E-2</v>
      </c>
      <c r="G357">
        <v>14.833333333333332</v>
      </c>
      <c r="H357">
        <v>1.087714117504146E-2</v>
      </c>
      <c r="J357">
        <v>14.833333333333332</v>
      </c>
      <c r="K357">
        <v>1.1207298554393678E-2</v>
      </c>
      <c r="M357">
        <v>14.833333333333332</v>
      </c>
      <c r="N357">
        <v>9.9843675531228263E-3</v>
      </c>
      <c r="P357">
        <v>14.833333333333332</v>
      </c>
      <c r="Q357">
        <v>1.1697741829937439E-2</v>
      </c>
    </row>
    <row r="358" spans="1:17" x14ac:dyDescent="0.25">
      <c r="A358">
        <v>14.874999999999998</v>
      </c>
      <c r="B358">
        <v>1.223140665325757E-2</v>
      </c>
      <c r="D358">
        <v>14.874999999999998</v>
      </c>
      <c r="E358">
        <v>1.1702123357257359E-2</v>
      </c>
      <c r="G358">
        <v>14.874999999999998</v>
      </c>
      <c r="H358">
        <v>1.1061748431984857E-2</v>
      </c>
      <c r="J358">
        <v>14.874999999999998</v>
      </c>
      <c r="K358">
        <v>1.139751848678606E-2</v>
      </c>
      <c r="M358">
        <v>14.874999999999998</v>
      </c>
      <c r="N358">
        <v>1.0153797658493608E-2</v>
      </c>
      <c r="P358">
        <v>14.874999999999998</v>
      </c>
      <c r="Q358">
        <v>1.1896299298014069E-2</v>
      </c>
    </row>
    <row r="359" spans="1:17" x14ac:dyDescent="0.25">
      <c r="A359">
        <v>14.916666666666666</v>
      </c>
      <c r="B359">
        <v>1.2407727065529043E-2</v>
      </c>
      <c r="D359">
        <v>14.916666666666666</v>
      </c>
      <c r="E359">
        <v>1.1863273479338837E-2</v>
      </c>
      <c r="G359">
        <v>14.916666666666666</v>
      </c>
      <c r="H359">
        <v>1.1206293442352987E-2</v>
      </c>
      <c r="J359">
        <v>14.916666666666666</v>
      </c>
      <c r="K359">
        <v>1.1550152035866202E-2</v>
      </c>
      <c r="M359">
        <v>14.916666666666666</v>
      </c>
      <c r="N359">
        <v>1.0277898484246321E-2</v>
      </c>
      <c r="P359">
        <v>14.916666666666666</v>
      </c>
      <c r="Q359">
        <v>1.2058435363172521E-2</v>
      </c>
    </row>
    <row r="360" spans="1:17" x14ac:dyDescent="0.25">
      <c r="A360">
        <v>14.958333333333332</v>
      </c>
      <c r="B360">
        <v>1.2583276520620598E-2</v>
      </c>
      <c r="D360">
        <v>14.958333333333332</v>
      </c>
      <c r="E360">
        <v>1.2023785811131791E-2</v>
      </c>
      <c r="G360">
        <v>14.958333333333332</v>
      </c>
      <c r="H360">
        <v>1.1350337608835154E-2</v>
      </c>
      <c r="J360">
        <v>14.958333333333332</v>
      </c>
      <c r="K360">
        <v>1.1702221107592944E-2</v>
      </c>
      <c r="M360">
        <v>14.958333333333332</v>
      </c>
      <c r="N360">
        <v>1.0401651884448309E-2</v>
      </c>
      <c r="P360">
        <v>14.958333333333332</v>
      </c>
      <c r="Q360">
        <v>1.2219945387453433E-2</v>
      </c>
    </row>
    <row r="361" spans="1:17" x14ac:dyDescent="0.25">
      <c r="A361">
        <v>14.999999999999998</v>
      </c>
      <c r="B361">
        <v>1.2757857071855097E-2</v>
      </c>
      <c r="D361">
        <v>14.999999999999998</v>
      </c>
      <c r="E361">
        <v>1.2183413921151319E-2</v>
      </c>
      <c r="G361">
        <v>14.999999999999998</v>
      </c>
      <c r="H361">
        <v>1.1493590580423261E-2</v>
      </c>
      <c r="J361">
        <v>14.999999999999998</v>
      </c>
      <c r="K361">
        <v>1.1853453773919791E-2</v>
      </c>
      <c r="M361">
        <v>14.999999999999998</v>
      </c>
      <c r="N361">
        <v>1.052472819162081E-2</v>
      </c>
      <c r="P361">
        <v>14.999999999999998</v>
      </c>
      <c r="Q361">
        <v>1.2380566250903585E-2</v>
      </c>
    </row>
    <row r="362" spans="1:17" x14ac:dyDescent="0.25">
      <c r="A362">
        <v>15.041666666666668</v>
      </c>
      <c r="B362">
        <v>1.2931476142327961E-2</v>
      </c>
      <c r="D362">
        <v>15.041666666666668</v>
      </c>
      <c r="E362">
        <v>1.2342165541411826E-2</v>
      </c>
      <c r="G362">
        <v>15.041666666666668</v>
      </c>
      <c r="H362">
        <v>1.1636059769644904E-2</v>
      </c>
      <c r="J362">
        <v>15.041666666666668</v>
      </c>
      <c r="K362">
        <v>1.2003857623203992E-2</v>
      </c>
      <c r="M362">
        <v>15.041666666666668</v>
      </c>
      <c r="N362">
        <v>1.0647134323969753E-2</v>
      </c>
      <c r="P362">
        <v>15.041666666666668</v>
      </c>
      <c r="Q362">
        <v>1.2540305836864213E-2</v>
      </c>
    </row>
    <row r="363" spans="1:17" x14ac:dyDescent="0.25">
      <c r="A363">
        <v>15.083333333333334</v>
      </c>
      <c r="B363">
        <v>1.3104140154561019E-2</v>
      </c>
      <c r="D363">
        <v>15.083333333333334</v>
      </c>
      <c r="E363">
        <v>1.2500046508742082E-2</v>
      </c>
      <c r="G363">
        <v>15.083333333333334</v>
      </c>
      <c r="H363">
        <v>1.1777750380827534E-2</v>
      </c>
      <c r="J363">
        <v>15.083333333333334</v>
      </c>
      <c r="K363">
        <v>1.2153438166311018E-2</v>
      </c>
      <c r="M363">
        <v>15.083333333333334</v>
      </c>
      <c r="N363">
        <v>1.0768874714251364E-2</v>
      </c>
      <c r="P363">
        <v>15.083333333333334</v>
      </c>
      <c r="Q363">
        <v>1.2699170010599857E-2</v>
      </c>
    </row>
    <row r="364" spans="1:17" x14ac:dyDescent="0.25">
      <c r="A364">
        <v>15.125</v>
      </c>
      <c r="B364">
        <v>1.3275855488536959E-2</v>
      </c>
      <c r="D364">
        <v>15.125</v>
      </c>
      <c r="E364">
        <v>1.2657062628456622E-2</v>
      </c>
      <c r="G364">
        <v>15.125</v>
      </c>
      <c r="H364">
        <v>1.1918667593965466E-2</v>
      </c>
      <c r="J364">
        <v>15.125</v>
      </c>
      <c r="K364">
        <v>1.2302200886449377E-2</v>
      </c>
      <c r="M364">
        <v>15.125</v>
      </c>
      <c r="N364">
        <v>1.0889953778869399E-2</v>
      </c>
      <c r="P364">
        <v>15.125</v>
      </c>
      <c r="Q364">
        <v>1.2857164606538338E-2</v>
      </c>
    </row>
    <row r="365" spans="1:17" x14ac:dyDescent="0.25">
      <c r="A365">
        <v>15.166666666666668</v>
      </c>
      <c r="B365">
        <v>1.3446628473020252E-2</v>
      </c>
      <c r="D365">
        <v>15.166666666666668</v>
      </c>
      <c r="E365">
        <v>1.2813219659245123E-2</v>
      </c>
      <c r="G365">
        <v>15.166666666666668</v>
      </c>
      <c r="H365">
        <v>1.2058816547439156E-2</v>
      </c>
      <c r="J365">
        <v>15.166666666666668</v>
      </c>
      <c r="K365">
        <v>1.2450151222786981E-2</v>
      </c>
      <c r="M365">
        <v>15.166666666666668</v>
      </c>
      <c r="N365">
        <v>1.1010375898717457E-2</v>
      </c>
      <c r="P365">
        <v>15.166666666666668</v>
      </c>
      <c r="Q365">
        <v>1.301429541225107E-2</v>
      </c>
    </row>
    <row r="366" spans="1:17" x14ac:dyDescent="0.25">
      <c r="A366">
        <v>15.208333333333334</v>
      </c>
      <c r="B366">
        <v>1.3616465384015369E-2</v>
      </c>
      <c r="D366">
        <v>15.208333333333334</v>
      </c>
      <c r="E366">
        <v>1.2968523311803218E-2</v>
      </c>
      <c r="G366">
        <v>15.208333333333334</v>
      </c>
      <c r="H366">
        <v>1.2198202336803316E-2</v>
      </c>
      <c r="J366">
        <v>15.208333333333334</v>
      </c>
      <c r="K366">
        <v>1.2597294569162958E-2</v>
      </c>
      <c r="M366">
        <v>15.208333333333334</v>
      </c>
      <c r="N366">
        <v>1.1130145418159322E-2</v>
      </c>
      <c r="P366">
        <v>15.208333333333334</v>
      </c>
      <c r="Q366">
        <v>1.3170568167078541E-2</v>
      </c>
    </row>
    <row r="367" spans="1:17" x14ac:dyDescent="0.25">
      <c r="A367">
        <v>15.25</v>
      </c>
      <c r="B367">
        <v>1.3785372443296411E-2</v>
      </c>
      <c r="D367">
        <v>15.25</v>
      </c>
      <c r="E367">
        <v>1.3122979247477511E-2</v>
      </c>
      <c r="G367">
        <v>15.25</v>
      </c>
      <c r="H367">
        <v>1.233683001356161E-2</v>
      </c>
      <c r="J367">
        <v>15.25</v>
      </c>
      <c r="K367">
        <v>1.2743636272798385E-2</v>
      </c>
      <c r="M367">
        <v>15.25</v>
      </c>
      <c r="N367">
        <v>1.1249266643967176E-2</v>
      </c>
      <c r="P367">
        <v>15.25</v>
      </c>
      <c r="Q367">
        <v>1.3325988560764342E-2</v>
      </c>
    </row>
    <row r="368" spans="1:17" x14ac:dyDescent="0.25">
      <c r="A368">
        <v>15.291666666666668</v>
      </c>
      <c r="B368">
        <v>1.3953355817054482E-2</v>
      </c>
      <c r="D368">
        <v>15.291666666666668</v>
      </c>
      <c r="E368">
        <v>1.3276593077019496E-2</v>
      </c>
      <c r="G368">
        <v>15.291666666666668</v>
      </c>
      <c r="H368">
        <v>1.2474704584039964E-2</v>
      </c>
      <c r="J368">
        <v>15.291666666666668</v>
      </c>
      <c r="K368">
        <v>1.2889181633110747E-2</v>
      </c>
      <c r="M368">
        <v>15.291666666666668</v>
      </c>
      <c r="N368">
        <v>1.1367743844345397E-2</v>
      </c>
      <c r="P368">
        <v>15.291666666666668</v>
      </c>
      <c r="Q368">
        <v>1.3480562232199064E-2</v>
      </c>
    </row>
    <row r="369" spans="1:17" x14ac:dyDescent="0.25">
      <c r="A369">
        <v>15.333333333333334</v>
      </c>
      <c r="B369">
        <v>1.4120421614657958E-2</v>
      </c>
      <c r="D369">
        <v>15.333333333333334</v>
      </c>
      <c r="E369">
        <v>1.3429370359443448E-2</v>
      </c>
      <c r="G369">
        <v>15.333333333333334</v>
      </c>
      <c r="H369">
        <v>1.2611831008353858E-2</v>
      </c>
      <c r="J369">
        <v>15.333333333333334</v>
      </c>
      <c r="K369">
        <v>1.3033935900627252E-2</v>
      </c>
      <c r="M369">
        <v>15.333333333333334</v>
      </c>
      <c r="N369">
        <v>1.1485581248035675E-2</v>
      </c>
      <c r="P369">
        <v>15.333333333333334</v>
      </c>
      <c r="Q369">
        <v>1.3634294768268948E-2</v>
      </c>
    </row>
    <row r="370" spans="1:17" x14ac:dyDescent="0.25">
      <c r="A370">
        <v>15.375</v>
      </c>
      <c r="B370">
        <v>1.4286575887521245E-2</v>
      </c>
      <c r="D370">
        <v>15.375</v>
      </c>
      <c r="E370">
        <v>1.358131660098416E-2</v>
      </c>
      <c r="G370">
        <v>15.375</v>
      </c>
      <c r="H370">
        <v>1.2748214199465783E-2</v>
      </c>
      <c r="J370">
        <v>15.375</v>
      </c>
      <c r="K370">
        <v>1.3177904275993184E-2</v>
      </c>
      <c r="M370">
        <v>15.375</v>
      </c>
      <c r="N370">
        <v>1.1602783043500113E-2</v>
      </c>
      <c r="P370">
        <v>15.375</v>
      </c>
      <c r="Q370">
        <v>1.3787191702805214E-2</v>
      </c>
    </row>
    <row r="371" spans="1:17" x14ac:dyDescent="0.25">
      <c r="A371">
        <v>15.416666666666668</v>
      </c>
      <c r="B371">
        <v>1.4529143534576797E-2</v>
      </c>
      <c r="D371">
        <v>15.416666666666668</v>
      </c>
      <c r="E371">
        <v>1.3811894840168582E-2</v>
      </c>
      <c r="G371">
        <v>15.416666666666668</v>
      </c>
      <c r="H371">
        <v>1.2964629697824394E-2</v>
      </c>
      <c r="J371">
        <v>15.416666666666668</v>
      </c>
      <c r="K371">
        <v>1.3401624505652758E-2</v>
      </c>
      <c r="M371">
        <v>15.416666666666668</v>
      </c>
      <c r="N371">
        <v>1.1799726212207311E-2</v>
      </c>
      <c r="P371">
        <v>15.416666666666668</v>
      </c>
      <c r="Q371">
        <v>1.4021269818720594E-2</v>
      </c>
    </row>
    <row r="372" spans="1:17" x14ac:dyDescent="0.25">
      <c r="A372">
        <v>15.458333333333334</v>
      </c>
      <c r="B372">
        <v>1.4775834831632298E-2</v>
      </c>
      <c r="D372">
        <v>15.458333333333334</v>
      </c>
      <c r="E372">
        <v>1.404639290941914E-2</v>
      </c>
      <c r="G372">
        <v>15.458333333333334</v>
      </c>
      <c r="H372">
        <v>1.3184724259655101E-2</v>
      </c>
      <c r="J372">
        <v>15.458333333333334</v>
      </c>
      <c r="K372">
        <v>1.3629147979216549E-2</v>
      </c>
      <c r="M372">
        <v>15.458333333333334</v>
      </c>
      <c r="N372">
        <v>1.2000017414782528E-2</v>
      </c>
      <c r="P372">
        <v>15.458333333333334</v>
      </c>
      <c r="Q372">
        <v>1.4259327262606539E-2</v>
      </c>
    </row>
    <row r="373" spans="1:17" x14ac:dyDescent="0.25">
      <c r="A373">
        <v>15.5</v>
      </c>
      <c r="B373">
        <v>1.5026719880737737E-2</v>
      </c>
      <c r="D373">
        <v>15.5</v>
      </c>
      <c r="E373">
        <v>1.4284877445846961E-2</v>
      </c>
      <c r="G373">
        <v>15.5</v>
      </c>
      <c r="H373">
        <v>1.3408560429036931E-2</v>
      </c>
      <c r="J373">
        <v>15.5</v>
      </c>
      <c r="K373">
        <v>1.3860539351830924E-2</v>
      </c>
      <c r="M373">
        <v>15.5</v>
      </c>
      <c r="N373">
        <v>1.2203713567801521E-2</v>
      </c>
      <c r="P373">
        <v>15.5</v>
      </c>
      <c r="Q373">
        <v>1.4501431683038543E-2</v>
      </c>
    </row>
    <row r="374" spans="1:17" x14ac:dyDescent="0.25">
      <c r="A374">
        <v>15.541666666666668</v>
      </c>
      <c r="B374">
        <v>1.5281869975677971E-2</v>
      </c>
      <c r="D374">
        <v>15.541666666666668</v>
      </c>
      <c r="E374">
        <v>1.4527416219394049E-2</v>
      </c>
      <c r="G374">
        <v>15.541666666666668</v>
      </c>
      <c r="H374">
        <v>1.3636201813298252E-2</v>
      </c>
      <c r="J374">
        <v>15.541666666666668</v>
      </c>
      <c r="K374">
        <v>1.4095864377779743E-2</v>
      </c>
      <c r="M374">
        <v>15.541666666666668</v>
      </c>
      <c r="N374">
        <v>1.241087255542184E-2</v>
      </c>
      <c r="P374">
        <v>15.541666666666668</v>
      </c>
      <c r="Q374">
        <v>1.4747651878617886E-2</v>
      </c>
    </row>
    <row r="375" spans="1:17" x14ac:dyDescent="0.25">
      <c r="A375">
        <v>15.583333333333334</v>
      </c>
      <c r="B375">
        <v>1.5541357622232192E-2</v>
      </c>
      <c r="D375">
        <v>15.583333333333334</v>
      </c>
      <c r="E375">
        <v>1.4774078152091441E-2</v>
      </c>
      <c r="G375">
        <v>15.583333333333334</v>
      </c>
      <c r="H375">
        <v>1.3867713101092013E-2</v>
      </c>
      <c r="J375">
        <v>15.583333333333334</v>
      </c>
      <c r="K375">
        <v>1.4335189929169691E-2</v>
      </c>
      <c r="M375">
        <v>15.583333333333334</v>
      </c>
      <c r="N375">
        <v>1.2621553245831705E-2</v>
      </c>
      <c r="P375">
        <v>15.583333333333334</v>
      </c>
      <c r="Q375">
        <v>1.4998057817522083E-2</v>
      </c>
    </row>
    <row r="376" spans="1:17" x14ac:dyDescent="0.25">
      <c r="A376">
        <v>15.625</v>
      </c>
      <c r="B376">
        <v>1.580525655877783E-2</v>
      </c>
      <c r="D376">
        <v>15.625</v>
      </c>
      <c r="E376">
        <v>1.5024933337644687E-2</v>
      </c>
      <c r="G376">
        <v>15.625</v>
      </c>
      <c r="H376">
        <v>1.4103160080778266E-2</v>
      </c>
      <c r="J376">
        <v>15.625</v>
      </c>
      <c r="K376">
        <v>1.4578584014933272E-2</v>
      </c>
      <c r="M376">
        <v>15.625</v>
      </c>
      <c r="N376">
        <v>1.2835815507978538E-2</v>
      </c>
      <c r="P376">
        <v>15.625</v>
      </c>
      <c r="Q376">
        <v>1.5252720657387652E-2</v>
      </c>
    </row>
    <row r="377" spans="1:17" x14ac:dyDescent="0.25">
      <c r="A377">
        <v>15.666666666666668</v>
      </c>
      <c r="B377">
        <v>1.6073641777244747E-2</v>
      </c>
      <c r="D377">
        <v>15.666666666666668</v>
      </c>
      <c r="E377">
        <v>1.528005306135234E-2</v>
      </c>
      <c r="G377">
        <v>15.666666666666668</v>
      </c>
      <c r="H377">
        <v>1.4342609659119191E-2</v>
      </c>
      <c r="J377">
        <v>15.666666666666668</v>
      </c>
      <c r="K377">
        <v>1.4826115800154827E-2</v>
      </c>
      <c r="M377">
        <v>15.666666666666668</v>
      </c>
      <c r="N377">
        <v>1.3053720228581865E-2</v>
      </c>
      <c r="P377">
        <v>15.666666666666668</v>
      </c>
      <c r="Q377">
        <v>1.5511712765530934E-2</v>
      </c>
    </row>
    <row r="378" spans="1:17" x14ac:dyDescent="0.25">
      <c r="A378">
        <v>15.708333333333334</v>
      </c>
      <c r="B378">
        <v>1.63465895444256E-2</v>
      </c>
      <c r="D378">
        <v>15.708333333333334</v>
      </c>
      <c r="E378">
        <v>1.5539509820363019E-2</v>
      </c>
      <c r="G378">
        <v>15.708333333333334</v>
      </c>
      <c r="H378">
        <v>1.4586129880291909E-2</v>
      </c>
      <c r="J378">
        <v>15.708333333333334</v>
      </c>
      <c r="K378">
        <v>1.507785562572515E-2</v>
      </c>
      <c r="M378">
        <v>15.708333333333334</v>
      </c>
      <c r="N378">
        <v>1.3275329329435447E-2</v>
      </c>
      <c r="P378">
        <v>15.708333333333334</v>
      </c>
      <c r="Q378">
        <v>1.5775107739512653E-2</v>
      </c>
    </row>
    <row r="379" spans="1:17" x14ac:dyDescent="0.25">
      <c r="A379">
        <v>15.75</v>
      </c>
      <c r="B379">
        <v>1.6624177423648526E-2</v>
      </c>
      <c r="D379">
        <v>15.75</v>
      </c>
      <c r="E379">
        <v>1.5803377344276885E-2</v>
      </c>
      <c r="G379">
        <v>15.75</v>
      </c>
      <c r="H379">
        <v>1.4833789945224567E-2</v>
      </c>
      <c r="J379">
        <v>15.75</v>
      </c>
      <c r="K379">
        <v>1.533387502833017E-2</v>
      </c>
      <c r="M379">
        <v>15.75</v>
      </c>
      <c r="N379">
        <v>1.3500705785003547E-2</v>
      </c>
      <c r="P379">
        <v>15.75</v>
      </c>
      <c r="Q379">
        <v>1.6042980428052057E-2</v>
      </c>
    </row>
    <row r="380" spans="1:17" x14ac:dyDescent="0.25">
      <c r="A380">
        <v>15.791666666666668</v>
      </c>
      <c r="B380">
        <v>1.6906484296818246E-2</v>
      </c>
      <c r="D380">
        <v>15.791666666666668</v>
      </c>
      <c r="E380">
        <v>1.6071730616097284E-2</v>
      </c>
      <c r="G380">
        <v>15.791666666666668</v>
      </c>
      <c r="H380">
        <v>1.5085660231261075E-2</v>
      </c>
      <c r="J380">
        <v>15.791666666666668</v>
      </c>
      <c r="K380">
        <v>1.5594246760779478E-2</v>
      </c>
      <c r="M380">
        <v>15.791666666666668</v>
      </c>
      <c r="N380">
        <v>1.3729913640316296E-2</v>
      </c>
      <c r="P380">
        <v>15.791666666666668</v>
      </c>
      <c r="Q380">
        <v>1.6315406952296635E-2</v>
      </c>
    </row>
    <row r="381" spans="1:17" x14ac:dyDescent="0.25">
      <c r="A381">
        <v>15.833333333333334</v>
      </c>
      <c r="B381">
        <v>1.7193590386831849E-2</v>
      </c>
      <c r="D381">
        <v>15.833333333333334</v>
      </c>
      <c r="E381">
        <v>1.634464589353863E-2</v>
      </c>
      <c r="G381">
        <v>15.833333333333334</v>
      </c>
      <c r="H381">
        <v>1.5341812312160204E-2</v>
      </c>
      <c r="J381">
        <v>15.833333333333334</v>
      </c>
      <c r="K381">
        <v>1.5859044812680419E-2</v>
      </c>
      <c r="M381">
        <v>15.833333333333334</v>
      </c>
      <c r="N381">
        <v>1.3963018029169369E-2</v>
      </c>
      <c r="P381">
        <v>15.833333333333334</v>
      </c>
      <c r="Q381">
        <v>1.6592464727453366E-2</v>
      </c>
    </row>
    <row r="382" spans="1:17" x14ac:dyDescent="0.25">
      <c r="A382">
        <v>15.875</v>
      </c>
      <c r="B382">
        <v>1.7485577280375683E-2</v>
      </c>
      <c r="D382">
        <v>15.875</v>
      </c>
      <c r="E382">
        <v>1.6622200730696483E-2</v>
      </c>
      <c r="G382">
        <v>15.875</v>
      </c>
      <c r="H382">
        <v>1.5602318978434618E-2</v>
      </c>
      <c r="J382">
        <v>15.875</v>
      </c>
      <c r="K382">
        <v>1.612834443146368E-2</v>
      </c>
      <c r="M382">
        <v>15.875</v>
      </c>
      <c r="N382">
        <v>1.4200085192632939E-2</v>
      </c>
      <c r="P382">
        <v>15.875</v>
      </c>
      <c r="Q382">
        <v>1.6874232484787772E-2</v>
      </c>
    </row>
    <row r="383" spans="1:17" x14ac:dyDescent="0.25">
      <c r="A383">
        <v>15.916666666666668</v>
      </c>
      <c r="B383">
        <v>1.7693404804160189E-2</v>
      </c>
      <c r="D383">
        <v>15.916666666666668</v>
      </c>
      <c r="E383">
        <v>1.6812963311843735E-2</v>
      </c>
      <c r="G383">
        <v>15.916666666666668</v>
      </c>
      <c r="H383">
        <v>1.5773848861471984E-2</v>
      </c>
      <c r="J383">
        <v>15.916666666666668</v>
      </c>
      <c r="K383">
        <v>1.6309630382340852E-2</v>
      </c>
      <c r="M383">
        <v>15.916666666666668</v>
      </c>
      <c r="N383">
        <v>1.4347889135552563E-2</v>
      </c>
      <c r="P383">
        <v>15.916666666666668</v>
      </c>
      <c r="Q383">
        <v>1.7063969212835862E-2</v>
      </c>
    </row>
    <row r="384" spans="1:17" x14ac:dyDescent="0.25">
      <c r="A384">
        <v>15.958333333333334</v>
      </c>
      <c r="B384">
        <v>1.7900621690026559E-2</v>
      </c>
      <c r="D384">
        <v>15.958333333333334</v>
      </c>
      <c r="E384">
        <v>1.70032329746659E-2</v>
      </c>
      <c r="G384">
        <v>15.958333333333334</v>
      </c>
      <c r="H384">
        <v>1.5945012936431819E-2</v>
      </c>
      <c r="J384">
        <v>15.958333333333334</v>
      </c>
      <c r="K384">
        <v>1.6490487072764477E-2</v>
      </c>
      <c r="M384">
        <v>15.958333333333334</v>
      </c>
      <c r="N384">
        <v>1.4495467008636407E-2</v>
      </c>
      <c r="P384">
        <v>15.958333333333334</v>
      </c>
      <c r="Q384">
        <v>1.7253256243905491E-2</v>
      </c>
    </row>
    <row r="385" spans="1:17" x14ac:dyDescent="0.25">
      <c r="A385">
        <v>16</v>
      </c>
      <c r="B385">
        <v>1.8106667993538553E-2</v>
      </c>
      <c r="D385">
        <v>16</v>
      </c>
      <c r="E385">
        <v>1.71924301744464E-2</v>
      </c>
      <c r="G385">
        <v>16</v>
      </c>
      <c r="H385">
        <v>1.6115214940991621E-2</v>
      </c>
      <c r="J385">
        <v>16</v>
      </c>
      <c r="K385">
        <v>1.6670325724344608E-2</v>
      </c>
      <c r="M385">
        <v>16</v>
      </c>
      <c r="N385">
        <v>1.4642218468605439E-2</v>
      </c>
      <c r="P385">
        <v>16</v>
      </c>
      <c r="Q385">
        <v>1.744147795500349E-2</v>
      </c>
    </row>
    <row r="386" spans="1:17" x14ac:dyDescent="0.25">
      <c r="A386">
        <v>16.041666666666668</v>
      </c>
      <c r="B386">
        <v>1.8311557001043897E-2</v>
      </c>
      <c r="D386">
        <v>16.041666666666668</v>
      </c>
      <c r="E386">
        <v>1.7380567523125064E-2</v>
      </c>
      <c r="G386">
        <v>16.041666666666668</v>
      </c>
      <c r="H386">
        <v>1.6284466693334335E-2</v>
      </c>
      <c r="J386">
        <v>16.041666666666668</v>
      </c>
      <c r="K386">
        <v>1.6849158564222349E-2</v>
      </c>
      <c r="M386">
        <v>16.041666666666668</v>
      </c>
      <c r="N386">
        <v>1.478815424982351E-2</v>
      </c>
      <c r="P386">
        <v>16.041666666666668</v>
      </c>
      <c r="Q386">
        <v>1.7628647137615285E-2</v>
      </c>
    </row>
    <row r="387" spans="1:17" x14ac:dyDescent="0.25">
      <c r="A387">
        <v>16.083333333333336</v>
      </c>
      <c r="B387">
        <v>1.8515298047092163E-2</v>
      </c>
      <c r="D387">
        <v>16.083333333333336</v>
      </c>
      <c r="E387">
        <v>1.7567653557839381E-2</v>
      </c>
      <c r="G387">
        <v>16.083333333333336</v>
      </c>
      <c r="H387">
        <v>1.6452775834807302E-2</v>
      </c>
      <c r="J387">
        <v>16.083333333333336</v>
      </c>
      <c r="K387">
        <v>1.7026993687664645E-2</v>
      </c>
      <c r="M387">
        <v>16.083333333333336</v>
      </c>
      <c r="N387">
        <v>1.4933280896757314E-2</v>
      </c>
      <c r="P387">
        <v>16.083333333333336</v>
      </c>
      <c r="Q387">
        <v>1.7814772263003653E-2</v>
      </c>
    </row>
    <row r="388" spans="1:17" x14ac:dyDescent="0.25">
      <c r="A388">
        <v>16.125</v>
      </c>
      <c r="B388">
        <v>1.8717900422891901E-2</v>
      </c>
      <c r="D388">
        <v>16.125</v>
      </c>
      <c r="E388">
        <v>1.7753696779230187E-2</v>
      </c>
      <c r="G388">
        <v>16.125</v>
      </c>
      <c r="H388">
        <v>1.6620149977697826E-2</v>
      </c>
      <c r="J388">
        <v>16.125</v>
      </c>
      <c r="K388">
        <v>1.7203839157156325E-2</v>
      </c>
      <c r="M388">
        <v>16.125</v>
      </c>
      <c r="N388">
        <v>1.5077604933149892E-2</v>
      </c>
      <c r="P388">
        <v>16.125</v>
      </c>
      <c r="Q388">
        <v>1.7999861768113835E-2</v>
      </c>
    </row>
    <row r="389" spans="1:17" x14ac:dyDescent="0.25">
      <c r="A389">
        <v>16.166666666666668</v>
      </c>
      <c r="B389">
        <v>1.8919373345647316E-2</v>
      </c>
      <c r="D389">
        <v>16.166666666666668</v>
      </c>
      <c r="E389">
        <v>1.7938705620246926E-2</v>
      </c>
      <c r="G389">
        <v>16.166666666666668</v>
      </c>
      <c r="H389">
        <v>1.6786596673689123E-2</v>
      </c>
      <c r="J389">
        <v>16.166666666666668</v>
      </c>
      <c r="K389">
        <v>1.7379702970986927E-2</v>
      </c>
      <c r="M389">
        <v>16.166666666666668</v>
      </c>
      <c r="N389">
        <v>1.5221132830814612E-2</v>
      </c>
      <c r="P389">
        <v>16.166666666666668</v>
      </c>
      <c r="Q389">
        <v>1.8183924022724431E-2</v>
      </c>
    </row>
    <row r="390" spans="1:17" x14ac:dyDescent="0.25">
      <c r="A390">
        <v>16.208333333333336</v>
      </c>
      <c r="B390">
        <v>1.9119725955074749E-2</v>
      </c>
      <c r="D390">
        <v>16.208333333333336</v>
      </c>
      <c r="E390">
        <v>1.8122688442964243E-2</v>
      </c>
      <c r="G390">
        <v>16.208333333333336</v>
      </c>
      <c r="H390">
        <v>1.6952123411014524E-2</v>
      </c>
      <c r="J390">
        <v>16.208333333333336</v>
      </c>
      <c r="K390">
        <v>1.7554593060233832E-2</v>
      </c>
      <c r="M390">
        <v>16.208333333333336</v>
      </c>
      <c r="N390">
        <v>1.5363871007202868E-2</v>
      </c>
      <c r="P390">
        <v>16.208333333333336</v>
      </c>
      <c r="Q390">
        <v>1.8366967326288685E-2</v>
      </c>
    </row>
    <row r="391" spans="1:17" x14ac:dyDescent="0.25">
      <c r="A391">
        <v>16.25</v>
      </c>
      <c r="B391">
        <v>1.9318967310232121E-2</v>
      </c>
      <c r="D391">
        <v>16.25</v>
      </c>
      <c r="E391">
        <v>1.8305653535665597E-2</v>
      </c>
      <c r="G391">
        <v>16.25</v>
      </c>
      <c r="H391">
        <v>1.7116737611828581E-2</v>
      </c>
      <c r="J391">
        <v>16.25</v>
      </c>
      <c r="K391">
        <v>1.7728517285987434E-2</v>
      </c>
      <c r="M391">
        <v>16.25</v>
      </c>
      <c r="N391">
        <v>1.5505825823131862E-2</v>
      </c>
      <c r="P391">
        <v>16.25</v>
      </c>
      <c r="Q391">
        <v>1.8548999905029357E-2</v>
      </c>
    </row>
    <row r="392" spans="1:17" x14ac:dyDescent="0.25">
      <c r="A392">
        <v>16.291666666666668</v>
      </c>
      <c r="B392">
        <v>1.9517106386761431E-2</v>
      </c>
      <c r="D392">
        <v>16.291666666666668</v>
      </c>
      <c r="E392">
        <v>1.848760911030671E-2</v>
      </c>
      <c r="G392">
        <v>16.291666666666668</v>
      </c>
      <c r="H392">
        <v>1.7280446629920159E-2</v>
      </c>
      <c r="J392">
        <v>16.291666666666668</v>
      </c>
      <c r="K392">
        <v>1.7901483436937458E-2</v>
      </c>
      <c r="M392">
        <v>16.291666666666668</v>
      </c>
      <c r="N392">
        <v>1.5647003580807579E-2</v>
      </c>
      <c r="P392">
        <v>16.291666666666668</v>
      </c>
      <c r="Q392">
        <v>1.8730029909411583E-2</v>
      </c>
    </row>
    <row r="393" spans="1:17" x14ac:dyDescent="0.25">
      <c r="A393">
        <v>16.333333333333336</v>
      </c>
      <c r="B393">
        <v>1.9707292846191597E-2</v>
      </c>
      <c r="D393">
        <v>16.333333333333336</v>
      </c>
      <c r="E393">
        <v>1.8668563300305033E-2</v>
      </c>
      <c r="G393">
        <v>16.333333333333336</v>
      </c>
      <c r="H393">
        <v>1.7443257748719142E-2</v>
      </c>
      <c r="J393">
        <v>16.333333333333336</v>
      </c>
      <c r="K393">
        <v>1.807349922726946E-2</v>
      </c>
      <c r="M393">
        <v>16.333333333333336</v>
      </c>
      <c r="N393">
        <v>1.5787410522101079E-2</v>
      </c>
      <c r="P393">
        <v>16.333333333333336</v>
      </c>
      <c r="Q393">
        <v>1.891006541194043E-2</v>
      </c>
    </row>
    <row r="394" spans="1:17" x14ac:dyDescent="0.25">
      <c r="A394">
        <v>16.375</v>
      </c>
      <c r="B394">
        <v>1.9900691185663288E-2</v>
      </c>
      <c r="D394">
        <v>16.375</v>
      </c>
      <c r="E394">
        <v>1.88420035328206E-2</v>
      </c>
      <c r="G394">
        <v>16.375</v>
      </c>
      <c r="H394">
        <v>1.7605178179561542E-2</v>
      </c>
      <c r="J394">
        <v>16.375</v>
      </c>
      <c r="K394">
        <v>1.8244572294834199E-2</v>
      </c>
      <c r="M394">
        <v>16.375</v>
      </c>
      <c r="N394">
        <v>1.5927052827047764E-2</v>
      </c>
      <c r="P394">
        <v>16.375</v>
      </c>
      <c r="Q394">
        <v>1.9089114405244176E-2</v>
      </c>
    </row>
    <row r="395" spans="1:17" x14ac:dyDescent="0.25">
      <c r="A395">
        <v>16.416666666666668</v>
      </c>
      <c r="B395">
        <v>2.0238698792787255E-2</v>
      </c>
      <c r="D395">
        <v>16.416666666666668</v>
      </c>
      <c r="E395">
        <v>1.9162013449846249E-2</v>
      </c>
      <c r="G395">
        <v>16.416666666666668</v>
      </c>
      <c r="H395">
        <v>1.7904162065581781E-2</v>
      </c>
      <c r="J395">
        <v>16.416666666666668</v>
      </c>
      <c r="K395">
        <v>1.8554425880814077E-2</v>
      </c>
      <c r="M395">
        <v>16.416666666666668</v>
      </c>
      <c r="N395">
        <v>1.6197508582075266E-2</v>
      </c>
      <c r="P395">
        <v>16.416666666666668</v>
      </c>
      <c r="Q395">
        <v>1.9413325207101016E-2</v>
      </c>
    </row>
    <row r="396" spans="1:17" x14ac:dyDescent="0.25">
      <c r="A396">
        <v>16.458333333333336</v>
      </c>
      <c r="B396">
        <v>2.0582452529232329E-2</v>
      </c>
      <c r="D396">
        <v>16.458333333333336</v>
      </c>
      <c r="E396">
        <v>1.9487463535461325E-2</v>
      </c>
      <c r="G396">
        <v>16.458333333333336</v>
      </c>
      <c r="H396">
        <v>1.8208228677664362E-2</v>
      </c>
      <c r="J396">
        <v>16.458333333333336</v>
      </c>
      <c r="K396">
        <v>1.8869546977755607E-2</v>
      </c>
      <c r="M396">
        <v>16.458333333333336</v>
      </c>
      <c r="N396">
        <v>1.6472562084938244E-2</v>
      </c>
      <c r="P396">
        <v>16.458333333333336</v>
      </c>
      <c r="Q396">
        <v>1.9743047592589429E-2</v>
      </c>
    </row>
    <row r="397" spans="1:17" x14ac:dyDescent="0.25">
      <c r="A397">
        <v>16.5</v>
      </c>
      <c r="B397">
        <v>2.0932050079196969E-2</v>
      </c>
      <c r="D397">
        <v>16.5</v>
      </c>
      <c r="E397">
        <v>1.9818446272531862E-2</v>
      </c>
      <c r="G397">
        <v>16.5</v>
      </c>
      <c r="H397">
        <v>1.8517464422152345E-2</v>
      </c>
      <c r="J397">
        <v>16.5</v>
      </c>
      <c r="K397">
        <v>1.9190025133345147E-2</v>
      </c>
      <c r="M397">
        <v>16.5</v>
      </c>
      <c r="N397">
        <v>1.6752291497349883E-2</v>
      </c>
      <c r="P397">
        <v>16.5</v>
      </c>
      <c r="Q397">
        <v>2.007837525863114E-2</v>
      </c>
    </row>
    <row r="398" spans="1:17" x14ac:dyDescent="0.25">
      <c r="A398">
        <v>16.541666666666668</v>
      </c>
      <c r="B398">
        <v>2.1287590787511013E-2</v>
      </c>
      <c r="D398">
        <v>16.541666666666668</v>
      </c>
      <c r="E398">
        <v>2.0155055716132592E-2</v>
      </c>
      <c r="G398">
        <v>16.541666666666668</v>
      </c>
      <c r="H398">
        <v>1.8831957174296626E-2</v>
      </c>
      <c r="J398">
        <v>16.541666666666668</v>
      </c>
      <c r="K398">
        <v>1.9515951417579704E-2</v>
      </c>
      <c r="M398">
        <v>16.541666666666668</v>
      </c>
      <c r="N398">
        <v>1.703677630977252E-2</v>
      </c>
      <c r="P398">
        <v>16.541666666666668</v>
      </c>
      <c r="Q398">
        <v>2.0419403494995561E-2</v>
      </c>
    </row>
    <row r="399" spans="1:17" x14ac:dyDescent="0.25">
      <c r="A399">
        <v>16.583333333333336</v>
      </c>
      <c r="B399">
        <v>2.1649175687866392E-2</v>
      </c>
      <c r="D399">
        <v>16.583333333333336</v>
      </c>
      <c r="E399">
        <v>2.0497387520274541E-2</v>
      </c>
      <c r="G399">
        <v>16.583333333333336</v>
      </c>
      <c r="H399">
        <v>1.9151796303227366E-2</v>
      </c>
      <c r="J399">
        <v>16.583333333333336</v>
      </c>
      <c r="K399">
        <v>1.9847418448646247E-2</v>
      </c>
      <c r="M399">
        <v>16.583333333333336</v>
      </c>
      <c r="N399">
        <v>1.7326097364006345E-2</v>
      </c>
      <c r="P399">
        <v>16.583333333333336</v>
      </c>
      <c r="Q399">
        <v>2.0766229211378179E-2</v>
      </c>
    </row>
    <row r="400" spans="1:17" x14ac:dyDescent="0.25">
      <c r="A400">
        <v>16.625</v>
      </c>
      <c r="B400">
        <v>2.2016907531527814E-2</v>
      </c>
      <c r="D400">
        <v>16.625</v>
      </c>
      <c r="E400">
        <v>2.08455389650869E-2</v>
      </c>
      <c r="G400">
        <v>16.625</v>
      </c>
      <c r="H400">
        <v>1.9477072697349922E-2</v>
      </c>
      <c r="J400">
        <v>16.625</v>
      </c>
      <c r="K400">
        <v>2.0184520419240931E-2</v>
      </c>
      <c r="M400">
        <v>16.625</v>
      </c>
      <c r="N400">
        <v>1.7620336876162154E-2</v>
      </c>
      <c r="P400">
        <v>16.625</v>
      </c>
      <c r="Q400">
        <v>2.11189509649393E-2</v>
      </c>
    </row>
    <row r="401" spans="1:17" x14ac:dyDescent="0.25">
      <c r="A401">
        <v>16.666666666666668</v>
      </c>
      <c r="B401">
        <v>2.2390890816531478E-2</v>
      </c>
      <c r="D401">
        <v>16.666666666666668</v>
      </c>
      <c r="E401">
        <v>2.1199608984461066E-2</v>
      </c>
      <c r="G401">
        <v>16.666666666666668</v>
      </c>
      <c r="H401">
        <v>1.9807878790172567E-2</v>
      </c>
      <c r="J401">
        <v>16.666666666666668</v>
      </c>
      <c r="K401">
        <v>2.0527353123335715E-2</v>
      </c>
      <c r="M401">
        <v>16.666666666666668</v>
      </c>
      <c r="N401">
        <v>1.791957846002459E-2</v>
      </c>
      <c r="P401">
        <v>16.666666666666668</v>
      </c>
      <c r="Q401">
        <v>2.1477668988310963E-2</v>
      </c>
    </row>
    <row r="402" spans="1:17" x14ac:dyDescent="0.25">
      <c r="A402">
        <v>16.708333333333336</v>
      </c>
      <c r="B402">
        <v>2.2771231817380208E-2</v>
      </c>
      <c r="D402">
        <v>16.708333333333336</v>
      </c>
      <c r="E402">
        <v>2.1559698194164596E-2</v>
      </c>
      <c r="G402">
        <v>16.708333333333336</v>
      </c>
      <c r="H402">
        <v>2.0144308586573192E-2</v>
      </c>
      <c r="J402">
        <v>16.708333333333336</v>
      </c>
      <c r="K402">
        <v>2.0876013983400117E-2</v>
      </c>
      <c r="M402">
        <v>16.708333333333336</v>
      </c>
      <c r="N402">
        <v>1.8223907150812707E-2</v>
      </c>
      <c r="P402">
        <v>16.708333333333336</v>
      </c>
      <c r="Q402">
        <v>2.1842485218079945E-2</v>
      </c>
    </row>
    <row r="403" spans="1:17" x14ac:dyDescent="0.25">
      <c r="A403">
        <v>16.75</v>
      </c>
      <c r="B403">
        <v>2.3158038615243366E-2</v>
      </c>
      <c r="D403">
        <v>16.75</v>
      </c>
      <c r="E403">
        <v>2.1925908920433085E-2</v>
      </c>
      <c r="G403">
        <v>16.75</v>
      </c>
      <c r="H403">
        <v>2.0486457689512627E-2</v>
      </c>
      <c r="J403">
        <v>16.75</v>
      </c>
      <c r="K403">
        <v>2.1230602078085609E-2</v>
      </c>
      <c r="M403">
        <v>16.75</v>
      </c>
      <c r="N403">
        <v>1.8533409429344214E-2</v>
      </c>
      <c r="P403">
        <v>16.75</v>
      </c>
      <c r="Q403">
        <v>2.2213503323754998E-2</v>
      </c>
    </row>
    <row r="404" spans="1:17" x14ac:dyDescent="0.25">
      <c r="A404">
        <v>16.791666666666668</v>
      </c>
      <c r="B404">
        <v>2.3551421128670192E-2</v>
      </c>
      <c r="D404">
        <v>16.791666666666668</v>
      </c>
      <c r="E404">
        <v>2.2298345229048149E-2</v>
      </c>
      <c r="G404">
        <v>16.791666666666668</v>
      </c>
      <c r="H404">
        <v>2.0834423327202031E-2</v>
      </c>
      <c r="J404">
        <v>16.791666666666668</v>
      </c>
      <c r="K404">
        <v>2.159121817038076E-2</v>
      </c>
      <c r="M404">
        <v>16.791666666666668</v>
      </c>
      <c r="N404">
        <v>1.8848173246610755E-2</v>
      </c>
      <c r="P404">
        <v>16.791666666666668</v>
      </c>
      <c r="Q404">
        <v>2.259082873722652E-2</v>
      </c>
    </row>
    <row r="405" spans="1:17" x14ac:dyDescent="0.25">
      <c r="A405">
        <v>16.833333333333336</v>
      </c>
      <c r="B405">
        <v>2.3951491144825282E-2</v>
      </c>
      <c r="D405">
        <v>16.833333333333336</v>
      </c>
      <c r="E405">
        <v>2.2677112954909658E-2</v>
      </c>
      <c r="G405">
        <v>16.833333333333336</v>
      </c>
      <c r="H405">
        <v>2.1188304380732159E-2</v>
      </c>
      <c r="J405">
        <v>16.833333333333336</v>
      </c>
      <c r="K405">
        <v>2.1957964736244926E-2</v>
      </c>
      <c r="M405">
        <v>16.833333333333336</v>
      </c>
      <c r="N405">
        <v>1.9168288048770837E-2</v>
      </c>
      <c r="P405">
        <v>16.833333333333336</v>
      </c>
      <c r="Q405">
        <v>2.2974568682727067E-2</v>
      </c>
    </row>
    <row r="406" spans="1:17" x14ac:dyDescent="0.25">
      <c r="A406">
        <v>16.875</v>
      </c>
      <c r="B406">
        <v>2.4358362351255002E-2</v>
      </c>
      <c r="D406">
        <v>16.875</v>
      </c>
      <c r="E406">
        <v>2.3062319732110811E-2</v>
      </c>
      <c r="G406">
        <v>16.875</v>
      </c>
      <c r="H406">
        <v>2.1548201412172299E-2</v>
      </c>
      <c r="J406">
        <v>16.875</v>
      </c>
      <c r="K406">
        <v>2.2330945993728781E-2</v>
      </c>
      <c r="M406">
        <v>16.875</v>
      </c>
      <c r="N406">
        <v>1.9493844802567634E-2</v>
      </c>
      <c r="P406">
        <v>16.875</v>
      </c>
      <c r="Q406">
        <v>2.3364832207301116E-2</v>
      </c>
    </row>
    <row r="407" spans="1:17" x14ac:dyDescent="0.25">
      <c r="A407">
        <v>16.916666666666668</v>
      </c>
      <c r="B407">
        <v>2.4606941027378763E-2</v>
      </c>
      <c r="D407">
        <v>16.916666666666668</v>
      </c>
      <c r="E407">
        <v>2.328928730775856E-2</v>
      </c>
      <c r="G407">
        <v>16.916666666666668</v>
      </c>
      <c r="H407">
        <v>2.1749990785306234E-2</v>
      </c>
      <c r="J407">
        <v>16.916666666666668</v>
      </c>
      <c r="K407">
        <v>2.2545944623477126E-2</v>
      </c>
      <c r="M407">
        <v>16.916666666666668</v>
      </c>
      <c r="N407">
        <v>1.9666140234859922E-2</v>
      </c>
      <c r="P407">
        <v>16.916666666666668</v>
      </c>
      <c r="Q407">
        <v>2.3588921462318779E-2</v>
      </c>
    </row>
    <row r="408" spans="1:17" x14ac:dyDescent="0.25">
      <c r="A408">
        <v>16.958333333333336</v>
      </c>
      <c r="B408">
        <v>2.4855097767782778E-2</v>
      </c>
      <c r="D408">
        <v>16.958333333333336</v>
      </c>
      <c r="E408">
        <v>2.3515958832386503E-2</v>
      </c>
      <c r="G408">
        <v>16.958333333333336</v>
      </c>
      <c r="H408">
        <v>2.1951630359906268E-2</v>
      </c>
      <c r="J408">
        <v>16.958333333333336</v>
      </c>
      <c r="K408">
        <v>2.2760715444228995E-2</v>
      </c>
      <c r="M408">
        <v>16.958333333333336</v>
      </c>
      <c r="N408">
        <v>1.9838426576804343E-2</v>
      </c>
      <c r="P408">
        <v>16.958333333333336</v>
      </c>
      <c r="Q408">
        <v>2.3812783335764941E-2</v>
      </c>
    </row>
    <row r="409" spans="1:17" x14ac:dyDescent="0.25">
      <c r="A409">
        <v>17</v>
      </c>
      <c r="B409">
        <v>2.510185968300245E-2</v>
      </c>
      <c r="D409">
        <v>17</v>
      </c>
      <c r="E409">
        <v>2.3741359875712877E-2</v>
      </c>
      <c r="G409">
        <v>17</v>
      </c>
      <c r="H409">
        <v>2.2152144346171163E-2</v>
      </c>
      <c r="J409">
        <v>17</v>
      </c>
      <c r="K409">
        <v>2.2974284597315736E-2</v>
      </c>
      <c r="M409">
        <v>17</v>
      </c>
      <c r="N409">
        <v>2.0009755899875033E-2</v>
      </c>
      <c r="P409">
        <v>17</v>
      </c>
      <c r="Q409">
        <v>2.4035393319836156E-2</v>
      </c>
    </row>
    <row r="410" spans="1:17" x14ac:dyDescent="0.25">
      <c r="A410">
        <v>17.041666666666668</v>
      </c>
      <c r="B410">
        <v>2.5347243790189496E-2</v>
      </c>
      <c r="D410">
        <v>17.041666666666668</v>
      </c>
      <c r="E410">
        <v>2.3965506466461704E-2</v>
      </c>
      <c r="G410">
        <v>17.041666666666668</v>
      </c>
      <c r="H410">
        <v>2.2351547618799639E-2</v>
      </c>
      <c r="J410">
        <v>17.041666666666668</v>
      </c>
      <c r="K410">
        <v>2.3186667556046793E-2</v>
      </c>
      <c r="M410">
        <v>17.041666666666668</v>
      </c>
      <c r="N410">
        <v>2.0180141560463074E-2</v>
      </c>
      <c r="P410">
        <v>17.041666666666668</v>
      </c>
      <c r="Q410">
        <v>2.4256767593867655E-2</v>
      </c>
    </row>
    <row r="411" spans="1:17" x14ac:dyDescent="0.25">
      <c r="A411">
        <v>17.083333333333336</v>
      </c>
      <c r="B411">
        <v>2.5591260836616218E-2</v>
      </c>
      <c r="D411">
        <v>17.083333333333336</v>
      </c>
      <c r="E411">
        <v>2.4188408371915441E-2</v>
      </c>
      <c r="G411">
        <v>17.083333333333336</v>
      </c>
      <c r="H411">
        <v>2.2549848803576574E-2</v>
      </c>
      <c r="J411">
        <v>17.083333333333336</v>
      </c>
      <c r="K411">
        <v>2.3397873545826529E-2</v>
      </c>
      <c r="M411">
        <v>17.083333333333336</v>
      </c>
      <c r="N411">
        <v>2.0349590864057576E-2</v>
      </c>
      <c r="P411">
        <v>17.083333333333336</v>
      </c>
      <c r="Q411">
        <v>2.4476915766297878E-2</v>
      </c>
    </row>
    <row r="412" spans="1:17" x14ac:dyDescent="0.25">
      <c r="A412">
        <v>17.125</v>
      </c>
      <c r="B412">
        <v>2.5833921470941167E-2</v>
      </c>
      <c r="D412">
        <v>17.125</v>
      </c>
      <c r="E412">
        <v>2.4410075272976343E-2</v>
      </c>
      <c r="G412">
        <v>17.125</v>
      </c>
      <c r="H412">
        <v>2.27470564541307E-2</v>
      </c>
      <c r="J412">
        <v>17.125</v>
      </c>
      <c r="K412">
        <v>2.3607911712389896E-2</v>
      </c>
      <c r="M412">
        <v>17.125</v>
      </c>
      <c r="N412">
        <v>2.0518111059384354E-2</v>
      </c>
      <c r="P412">
        <v>17.125</v>
      </c>
      <c r="Q412">
        <v>2.4695847362943099E-2</v>
      </c>
    </row>
    <row r="413" spans="1:17" x14ac:dyDescent="0.25">
      <c r="A413">
        <v>17.166666666666668</v>
      </c>
      <c r="B413">
        <v>2.6075236206213985E-2</v>
      </c>
      <c r="D413">
        <v>17.166666666666668</v>
      </c>
      <c r="E413">
        <v>2.463051672705286E-2</v>
      </c>
      <c r="G413">
        <v>17.166666666666668</v>
      </c>
      <c r="H413">
        <v>2.2943179014700034E-2</v>
      </c>
      <c r="J413">
        <v>17.166666666666668</v>
      </c>
      <c r="K413">
        <v>2.3816791084678261E-2</v>
      </c>
      <c r="M413">
        <v>17.166666666666668</v>
      </c>
      <c r="N413">
        <v>2.0685709302168759E-2</v>
      </c>
      <c r="P413">
        <v>17.166666666666668</v>
      </c>
      <c r="Q413">
        <v>2.4913571787938633E-2</v>
      </c>
    </row>
    <row r="414" spans="1:17" x14ac:dyDescent="0.25">
      <c r="A414">
        <v>17.208333333333336</v>
      </c>
      <c r="B414">
        <v>2.6315215421189805E-2</v>
      </c>
      <c r="D414">
        <v>17.208333333333336</v>
      </c>
      <c r="E414">
        <v>2.4849742169274738E-2</v>
      </c>
      <c r="G414">
        <v>17.208333333333336</v>
      </c>
      <c r="H414">
        <v>2.3138224821231842E-2</v>
      </c>
      <c r="J414">
        <v>17.208333333333336</v>
      </c>
      <c r="K414">
        <v>2.4024520575999648E-2</v>
      </c>
      <c r="M414">
        <v>17.208333333333336</v>
      </c>
      <c r="N414">
        <v>2.0852392656096123E-2</v>
      </c>
      <c r="P414">
        <v>17.208333333333336</v>
      </c>
      <c r="Q414">
        <v>2.5130098324949328E-2</v>
      </c>
    </row>
    <row r="415" spans="1:17" x14ac:dyDescent="0.25">
      <c r="A415">
        <v>17.25</v>
      </c>
      <c r="B415">
        <v>2.6553869361498117E-2</v>
      </c>
      <c r="D415">
        <v>17.25</v>
      </c>
      <c r="E415">
        <v>2.5067760913555056E-2</v>
      </c>
      <c r="G415">
        <v>17.25</v>
      </c>
      <c r="H415">
        <v>2.3332202102320454E-2</v>
      </c>
      <c r="J415">
        <v>17.25</v>
      </c>
      <c r="K415">
        <v>2.4231108985031637E-2</v>
      </c>
      <c r="M415">
        <v>17.25</v>
      </c>
      <c r="N415">
        <v>2.1018168093606609E-2</v>
      </c>
      <c r="P415">
        <v>17.25</v>
      </c>
      <c r="Q415">
        <v>2.5345436138213925E-2</v>
      </c>
    </row>
    <row r="416" spans="1:17" x14ac:dyDescent="0.25">
      <c r="A416">
        <v>17.291666666666668</v>
      </c>
      <c r="B416">
        <v>2.6791208140894526E-2</v>
      </c>
      <c r="D416">
        <v>17.291666666666668</v>
      </c>
      <c r="E416">
        <v>2.52845821537282E-2</v>
      </c>
      <c r="G416">
        <v>17.291666666666668</v>
      </c>
      <c r="H416">
        <v>2.3525118980213075E-2</v>
      </c>
      <c r="J416">
        <v>17.291666666666668</v>
      </c>
      <c r="K416">
        <v>2.4436564996896643E-2</v>
      </c>
      <c r="M416">
        <v>17.291666666666668</v>
      </c>
      <c r="N416">
        <v>2.1183042496748385E-2</v>
      </c>
      <c r="P416">
        <v>17.291666666666668</v>
      </c>
      <c r="Q416">
        <v>2.5559594273664814E-2</v>
      </c>
    </row>
    <row r="417" spans="1:17" x14ac:dyDescent="0.25">
      <c r="A417">
        <v>17.333333333333336</v>
      </c>
      <c r="B417">
        <v>2.7027241742587811E-2</v>
      </c>
      <c r="D417">
        <v>17.333333333333336</v>
      </c>
      <c r="E417">
        <v>2.5500214964756764E-2</v>
      </c>
      <c r="G417">
        <v>17.333333333333336</v>
      </c>
      <c r="H417">
        <v>2.3716983471877076E-2</v>
      </c>
      <c r="J417">
        <v>17.333333333333336</v>
      </c>
      <c r="K417">
        <v>2.464089718430244E-2</v>
      </c>
      <c r="M417">
        <v>17.333333333333336</v>
      </c>
      <c r="N417">
        <v>2.1347022658083487E-2</v>
      </c>
      <c r="P417">
        <v>17.333333333333336</v>
      </c>
      <c r="Q417">
        <v>2.5772581660115947E-2</v>
      </c>
    </row>
    <row r="418" spans="1:17" x14ac:dyDescent="0.25">
      <c r="A418">
        <v>17.375</v>
      </c>
      <c r="B418">
        <v>2.7261980020636366E-2</v>
      </c>
      <c r="D418">
        <v>17.375</v>
      </c>
      <c r="E418">
        <v>2.5714668304001966E-2</v>
      </c>
      <c r="G418">
        <v>17.375</v>
      </c>
      <c r="H418">
        <v>2.3907803490123846E-2</v>
      </c>
      <c r="J418">
        <v>17.375</v>
      </c>
      <c r="K418">
        <v>2.4844114008742962E-2</v>
      </c>
      <c r="M418">
        <v>17.375</v>
      </c>
      <c r="N418">
        <v>2.1510115281642241E-2</v>
      </c>
      <c r="P418">
        <v>17.375</v>
      </c>
      <c r="Q418">
        <v>2.5984407110513575E-2</v>
      </c>
    </row>
    <row r="419" spans="1:17" x14ac:dyDescent="0.25">
      <c r="A419">
        <v>17.416666666666668</v>
      </c>
      <c r="B419">
        <v>2.7725129537954876E-2</v>
      </c>
      <c r="D419">
        <v>17.416666666666668</v>
      </c>
      <c r="E419">
        <v>2.6151513522137688E-2</v>
      </c>
      <c r="G419">
        <v>17.416666666666668</v>
      </c>
      <c r="H419">
        <v>2.4313932006423643E-2</v>
      </c>
      <c r="J419">
        <v>17.416666666666668</v>
      </c>
      <c r="K419">
        <v>2.5266159803859285E-2</v>
      </c>
      <c r="M419">
        <v>17.416666666666668</v>
      </c>
      <c r="N419">
        <v>2.187548309839785E-2</v>
      </c>
      <c r="P419">
        <v>17.416666666666668</v>
      </c>
      <c r="Q419">
        <v>2.6425837888359994E-2</v>
      </c>
    </row>
    <row r="420" spans="1:17" x14ac:dyDescent="0.25">
      <c r="A420">
        <v>17.458333333333336</v>
      </c>
      <c r="B420">
        <v>2.81961525970678E-2</v>
      </c>
      <c r="D420">
        <v>17.458333333333336</v>
      </c>
      <c r="E420">
        <v>2.6595785108981723E-2</v>
      </c>
      <c r="G420">
        <v>17.458333333333336</v>
      </c>
      <c r="H420">
        <v>2.4726964707500534E-2</v>
      </c>
      <c r="J420">
        <v>17.458333333333336</v>
      </c>
      <c r="K420">
        <v>2.5695380377492576E-2</v>
      </c>
      <c r="M420">
        <v>17.458333333333336</v>
      </c>
      <c r="N420">
        <v>2.2247062168038303E-2</v>
      </c>
      <c r="P420">
        <v>17.458333333333336</v>
      </c>
      <c r="Q420">
        <v>2.68747729894298E-2</v>
      </c>
    </row>
    <row r="421" spans="1:17" x14ac:dyDescent="0.25">
      <c r="A421">
        <v>17.5</v>
      </c>
      <c r="B421">
        <v>2.867518304818565E-2</v>
      </c>
      <c r="D421">
        <v>17.5</v>
      </c>
      <c r="E421">
        <v>2.70476093128021E-2</v>
      </c>
      <c r="G421">
        <v>17.5</v>
      </c>
      <c r="H421">
        <v>2.5147018964495737E-2</v>
      </c>
      <c r="J421">
        <v>17.5</v>
      </c>
      <c r="K421">
        <v>2.6131897700877645E-2</v>
      </c>
      <c r="M421">
        <v>17.5</v>
      </c>
      <c r="N421">
        <v>2.2624958081862653E-2</v>
      </c>
      <c r="P421">
        <v>17.5</v>
      </c>
      <c r="Q421">
        <v>2.73313399872178E-2</v>
      </c>
    </row>
    <row r="422" spans="1:17" x14ac:dyDescent="0.25">
      <c r="A422">
        <v>17.541666666666668</v>
      </c>
      <c r="B422">
        <v>2.9162357016972496E-2</v>
      </c>
      <c r="D422">
        <v>17.541666666666668</v>
      </c>
      <c r="E422">
        <v>2.7507114528087427E-2</v>
      </c>
      <c r="G422">
        <v>17.541666666666668</v>
      </c>
      <c r="H422">
        <v>2.5574214143859859E-2</v>
      </c>
      <c r="J422">
        <v>17.541666666666668</v>
      </c>
      <c r="K422">
        <v>2.6575835818760257E-2</v>
      </c>
      <c r="M422">
        <v>17.541666666666668</v>
      </c>
      <c r="N422">
        <v>2.3009278226222004E-2</v>
      </c>
      <c r="P422">
        <v>17.541666666666668</v>
      </c>
      <c r="Q422">
        <v>2.7795668623968192E-2</v>
      </c>
    </row>
    <row r="423" spans="1:17" x14ac:dyDescent="0.25">
      <c r="A423">
        <v>17.583333333333336</v>
      </c>
      <c r="B423">
        <v>2.9657812943228726E-2</v>
      </c>
      <c r="D423">
        <v>17.583333333333336</v>
      </c>
      <c r="E423">
        <v>2.7974431332032607E-2</v>
      </c>
      <c r="G423">
        <v>17.583333333333336</v>
      </c>
      <c r="H423">
        <v>2.6008671641273167E-2</v>
      </c>
      <c r="J423">
        <v>17.583333333333336</v>
      </c>
      <c r="K423">
        <v>2.7027320884646874E-2</v>
      </c>
      <c r="M423">
        <v>17.583333333333336</v>
      </c>
      <c r="N423">
        <v>2.3400131813035473E-2</v>
      </c>
      <c r="P423">
        <v>17.583333333333336</v>
      </c>
      <c r="Q423">
        <v>2.8267890847543341E-2</v>
      </c>
    </row>
    <row r="424" spans="1:17" x14ac:dyDescent="0.25">
      <c r="A424">
        <v>17.625</v>
      </c>
      <c r="B424">
        <v>3.0161691620231308E-2</v>
      </c>
      <c r="D424">
        <v>17.625</v>
      </c>
      <c r="E424">
        <v>2.8449692521644858E-2</v>
      </c>
      <c r="G424">
        <v>17.625</v>
      </c>
      <c r="H424">
        <v>2.6450514916142507E-2</v>
      </c>
      <c r="J424">
        <v>17.625</v>
      </c>
      <c r="K424">
        <v>2.7486481196653562E-2</v>
      </c>
      <c r="M424">
        <v>17.625</v>
      </c>
      <c r="N424">
        <v>2.379762991082477E-2</v>
      </c>
      <c r="P424">
        <v>17.625</v>
      </c>
      <c r="Q424">
        <v>2.8748140848919277E-2</v>
      </c>
    </row>
    <row r="425" spans="1:17" x14ac:dyDescent="0.25">
      <c r="A425">
        <v>17.666666666666668</v>
      </c>
      <c r="B425">
        <v>3.0674136234742931E-2</v>
      </c>
      <c r="D425">
        <v>17.666666666666668</v>
      </c>
      <c r="E425">
        <v>2.8933033151480513E-2</v>
      </c>
      <c r="G425">
        <v>17.666666666666668</v>
      </c>
      <c r="H425">
        <v>2.6899869526684623E-2</v>
      </c>
      <c r="J425">
        <v>17.666666666666668</v>
      </c>
      <c r="K425">
        <v>2.7953447233964361E-2</v>
      </c>
      <c r="M425">
        <v>17.666666666666668</v>
      </c>
      <c r="N425">
        <v>2.4201885476276486E-2</v>
      </c>
      <c r="P425">
        <v>17.666666666666668</v>
      </c>
      <c r="Q425">
        <v>2.9236555100318602E-2</v>
      </c>
    </row>
    <row r="426" spans="1:17" x14ac:dyDescent="0.25">
      <c r="A426">
        <v>17.708333333333336</v>
      </c>
      <c r="B426">
        <v>3.1195292407701244E-2</v>
      </c>
      <c r="D426">
        <v>17.708333333333336</v>
      </c>
      <c r="E426">
        <v>2.942459057202337E-2</v>
      </c>
      <c r="G426">
        <v>17.708333333333336</v>
      </c>
      <c r="H426">
        <v>2.7356863165605951E-2</v>
      </c>
      <c r="J426">
        <v>17.708333333333336</v>
      </c>
      <c r="K426">
        <v>2.8428351693909445E-2</v>
      </c>
      <c r="M426">
        <v>17.708333333333336</v>
      </c>
      <c r="N426">
        <v>2.4613013386340879E-2</v>
      </c>
      <c r="P426">
        <v>17.708333333333336</v>
      </c>
      <c r="Q426">
        <v>2.9733272393991702E-2</v>
      </c>
    </row>
    <row r="427" spans="1:17" x14ac:dyDescent="0.25">
      <c r="A427">
        <v>17.75</v>
      </c>
      <c r="B427">
        <v>3.1725308235599867E-2</v>
      </c>
      <c r="D427">
        <v>17.75</v>
      </c>
      <c r="E427">
        <v>2.9924504468715467E-2</v>
      </c>
      <c r="G427">
        <v>17.75</v>
      </c>
      <c r="H427">
        <v>2.7821625696388946E-2</v>
      </c>
      <c r="J427">
        <v>17.75</v>
      </c>
      <c r="K427">
        <v>2.89113295296736E-2</v>
      </c>
      <c r="M427">
        <v>17.75</v>
      </c>
      <c r="N427">
        <v>2.5031130470876364E-2</v>
      </c>
      <c r="P427">
        <v>17.75</v>
      </c>
      <c r="Q427">
        <v>3.023843388165726E-2</v>
      </c>
    </row>
    <row r="428" spans="1:17" x14ac:dyDescent="0.25">
      <c r="A428">
        <v>17.791666666666668</v>
      </c>
      <c r="B428">
        <v>3.2264334332572753E-2</v>
      </c>
      <c r="D428">
        <v>17.791666666666668</v>
      </c>
      <c r="E428">
        <v>3.043291690165132E-2</v>
      </c>
      <c r="G428">
        <v>17.791666666666668</v>
      </c>
      <c r="H428">
        <v>2.8294289190195252E-2</v>
      </c>
      <c r="J428">
        <v>17.791666666666668</v>
      </c>
      <c r="K428">
        <v>2.9402517988645734E-2</v>
      </c>
      <c r="M428">
        <v>17.791666666666668</v>
      </c>
      <c r="N428">
        <v>2.5456355545848956E-2</v>
      </c>
      <c r="P428">
        <v>17.791666666666668</v>
      </c>
      <c r="Q428">
        <v>3.0752183114613127E-2</v>
      </c>
    </row>
    <row r="429" spans="1:17" x14ac:dyDescent="0.25">
      <c r="A429">
        <v>17.833333333333336</v>
      </c>
      <c r="B429">
        <v>3.2812523873194187E-2</v>
      </c>
      <c r="D429">
        <v>17.833333333333336</v>
      </c>
      <c r="E429">
        <v>3.0949972345947083E-2</v>
      </c>
      <c r="G429">
        <v>17.833333333333336</v>
      </c>
      <c r="H429">
        <v>2.8774987963396267E-2</v>
      </c>
      <c r="J429">
        <v>17.833333333333336</v>
      </c>
      <c r="K429">
        <v>2.9902056651420404E-2</v>
      </c>
      <c r="M429">
        <v>17.833333333333336</v>
      </c>
      <c r="N429">
        <v>2.5888809447096074E-2</v>
      </c>
      <c r="P429">
        <v>17.833333333333336</v>
      </c>
      <c r="Q429">
        <v>3.127466608452923E-2</v>
      </c>
    </row>
    <row r="430" spans="1:17" x14ac:dyDescent="0.25">
      <c r="A430">
        <v>17.875</v>
      </c>
      <c r="B430">
        <v>3.3370032636006179E-2</v>
      </c>
      <c r="D430">
        <v>17.875</v>
      </c>
      <c r="E430">
        <v>3.1475817732795883E-2</v>
      </c>
      <c r="G430">
        <v>17.875</v>
      </c>
      <c r="H430">
        <v>2.9263858615741701E-2</v>
      </c>
      <c r="J430">
        <v>17.875</v>
      </c>
      <c r="K430">
        <v>3.041008747146225E-2</v>
      </c>
      <c r="M430">
        <v>17.875</v>
      </c>
      <c r="N430">
        <v>2.6328615064664402E-2</v>
      </c>
      <c r="P430">
        <v>17.875</v>
      </c>
      <c r="Q430">
        <v>3.1806031264933927E-2</v>
      </c>
    </row>
    <row r="431" spans="1:17" x14ac:dyDescent="0.25">
      <c r="A431">
        <v>17.916666666666668</v>
      </c>
      <c r="B431">
        <v>3.3633385389087174E-2</v>
      </c>
      <c r="D431">
        <v>17.916666666666668</v>
      </c>
      <c r="E431">
        <v>3.1717301063567384E-2</v>
      </c>
      <c r="G431">
        <v>17.916666666666668</v>
      </c>
      <c r="H431">
        <v>2.9480209830139242E-2</v>
      </c>
      <c r="J431">
        <v>17.916666666666668</v>
      </c>
      <c r="K431">
        <v>3.0639466538423785E-2</v>
      </c>
      <c r="M431">
        <v>17.916666666666668</v>
      </c>
      <c r="N431">
        <v>2.6514281870655652E-2</v>
      </c>
      <c r="P431">
        <v>17.916666666666668</v>
      </c>
      <c r="Q431">
        <v>3.2039640984740485E-2</v>
      </c>
    </row>
    <row r="432" spans="1:17" x14ac:dyDescent="0.25">
      <c r="A432">
        <v>17.958333333333336</v>
      </c>
      <c r="B432">
        <v>3.3896966487418224E-2</v>
      </c>
      <c r="D432">
        <v>17.958333333333336</v>
      </c>
      <c r="E432">
        <v>3.1959080190272451E-2</v>
      </c>
      <c r="G432">
        <v>17.958333333333336</v>
      </c>
      <c r="H432">
        <v>2.969693089688806E-2</v>
      </c>
      <c r="J432">
        <v>17.958333333333336</v>
      </c>
      <c r="K432">
        <v>3.0869177021573751E-2</v>
      </c>
      <c r="M432">
        <v>17.958333333333336</v>
      </c>
      <c r="N432">
        <v>2.6700385773925431E-2</v>
      </c>
      <c r="P432">
        <v>17.958333333333336</v>
      </c>
      <c r="Q432">
        <v>3.2273671263006967E-2</v>
      </c>
    </row>
    <row r="433" spans="1:17" x14ac:dyDescent="0.25">
      <c r="A433">
        <v>18</v>
      </c>
      <c r="B433">
        <v>3.4149451770902117E-2</v>
      </c>
      <c r="D433">
        <v>18</v>
      </c>
      <c r="E433">
        <v>3.2199563340637713E-2</v>
      </c>
      <c r="G433">
        <v>18</v>
      </c>
      <c r="H433">
        <v>2.9912494819803809E-2</v>
      </c>
      <c r="J433">
        <v>18</v>
      </c>
      <c r="K433">
        <v>3.1097658385055325E-2</v>
      </c>
      <c r="M433">
        <v>18</v>
      </c>
      <c r="N433">
        <v>2.6885501141635515E-2</v>
      </c>
      <c r="P433">
        <v>18</v>
      </c>
      <c r="Q433">
        <v>3.2506453571652064E-2</v>
      </c>
    </row>
    <row r="434" spans="1:17" x14ac:dyDescent="0.25">
      <c r="A434">
        <v>18.041666666666668</v>
      </c>
      <c r="B434">
        <v>3.4406478625058752E-2</v>
      </c>
      <c r="D434">
        <v>18.041666666666668</v>
      </c>
      <c r="E434">
        <v>3.2438771998463525E-2</v>
      </c>
      <c r="G434">
        <v>18.041666666666668</v>
      </c>
      <c r="H434">
        <v>3.0126921362570096E-2</v>
      </c>
      <c r="J434">
        <v>18.041666666666668</v>
      </c>
      <c r="K434">
        <v>3.1324931284038397E-2</v>
      </c>
      <c r="M434">
        <v>18.041666666666668</v>
      </c>
      <c r="N434">
        <v>2.706964552400418E-2</v>
      </c>
      <c r="P434">
        <v>18.041666666666668</v>
      </c>
      <c r="Q434">
        <v>3.2738009345212163E-2</v>
      </c>
    </row>
    <row r="435" spans="1:17" x14ac:dyDescent="0.25">
      <c r="A435">
        <v>18.083333333333336</v>
      </c>
      <c r="B435">
        <v>3.4662073639868771E-2</v>
      </c>
      <c r="D435">
        <v>18.083333333333336</v>
      </c>
      <c r="E435">
        <v>3.2667504181488081E-2</v>
      </c>
      <c r="G435">
        <v>18.083333333333336</v>
      </c>
      <c r="H435">
        <v>3.0340221485543807E-2</v>
      </c>
      <c r="J435">
        <v>18.083333333333336</v>
      </c>
      <c r="K435">
        <v>3.1551007369407538E-2</v>
      </c>
      <c r="M435">
        <v>18.083333333333336</v>
      </c>
      <c r="N435">
        <v>2.7252828267215864E-2</v>
      </c>
      <c r="P435">
        <v>18.083333333333336</v>
      </c>
      <c r="Q435">
        <v>3.2968350402502462E-2</v>
      </c>
    </row>
    <row r="436" spans="1:17" x14ac:dyDescent="0.25">
      <c r="A436">
        <v>18.125</v>
      </c>
      <c r="B436">
        <v>3.4916285164228462E-2</v>
      </c>
      <c r="D436">
        <v>18.125</v>
      </c>
      <c r="E436">
        <v>3.2900638832401005E-2</v>
      </c>
      <c r="G436">
        <v>18.125</v>
      </c>
      <c r="H436">
        <v>3.0552406060084268E-2</v>
      </c>
      <c r="J436">
        <v>18.125</v>
      </c>
      <c r="K436">
        <v>3.1766965433543161E-2</v>
      </c>
      <c r="M436">
        <v>18.125</v>
      </c>
      <c r="N436">
        <v>2.7435058645316503E-2</v>
      </c>
      <c r="P436">
        <v>18.125</v>
      </c>
      <c r="Q436">
        <v>3.3188149303344995E-2</v>
      </c>
    </row>
    <row r="437" spans="1:17" x14ac:dyDescent="0.25">
      <c r="A437">
        <v>18.166666666666668</v>
      </c>
      <c r="B437">
        <v>3.5169126473164912E-2</v>
      </c>
      <c r="D437">
        <v>18.166666666666668</v>
      </c>
      <c r="E437">
        <v>3.3132488941839157E-2</v>
      </c>
      <c r="G437">
        <v>18.166666666666668</v>
      </c>
      <c r="H437">
        <v>3.0754869235038521E-2</v>
      </c>
      <c r="J437">
        <v>18.166666666666668</v>
      </c>
      <c r="K437">
        <v>3.1987230658334705E-2</v>
      </c>
      <c r="M437">
        <v>18.166666666666668</v>
      </c>
      <c r="N437">
        <v>2.7616345815462372E-2</v>
      </c>
      <c r="P437">
        <v>18.166666666666668</v>
      </c>
      <c r="Q437">
        <v>3.341248987106836E-2</v>
      </c>
    </row>
    <row r="438" spans="1:17" x14ac:dyDescent="0.25">
      <c r="A438">
        <v>18.208333333333336</v>
      </c>
      <c r="B438">
        <v>3.5420610875524033E-2</v>
      </c>
      <c r="D438">
        <v>18.208333333333336</v>
      </c>
      <c r="E438">
        <v>3.3363099302581349E-2</v>
      </c>
      <c r="G438">
        <v>18.208333333333336</v>
      </c>
      <c r="H438">
        <v>3.0961526733070299E-2</v>
      </c>
      <c r="J438">
        <v>18.208333333333336</v>
      </c>
      <c r="K438">
        <v>3.2206289315594896E-2</v>
      </c>
      <c r="M438">
        <v>18.208333333333336</v>
      </c>
      <c r="N438">
        <v>2.7796698818842596E-2</v>
      </c>
      <c r="P438">
        <v>18.208333333333336</v>
      </c>
      <c r="Q438">
        <v>3.3635605489116781E-2</v>
      </c>
    </row>
    <row r="439" spans="1:17" x14ac:dyDescent="0.25">
      <c r="A439">
        <v>18.25</v>
      </c>
      <c r="B439">
        <v>3.5670751512803744E-2</v>
      </c>
      <c r="D439">
        <v>18.25</v>
      </c>
      <c r="E439">
        <v>3.3592481732129441E-2</v>
      </c>
      <c r="G439">
        <v>18.25</v>
      </c>
      <c r="H439">
        <v>3.1167059222612661E-2</v>
      </c>
      <c r="J439">
        <v>18.25</v>
      </c>
      <c r="K439">
        <v>3.2424184227972497E-2</v>
      </c>
      <c r="M439">
        <v>18.25</v>
      </c>
      <c r="N439">
        <v>2.7968360788987665E-2</v>
      </c>
      <c r="P439">
        <v>18.25</v>
      </c>
      <c r="Q439">
        <v>3.3857540581009156E-2</v>
      </c>
    </row>
    <row r="440" spans="1:17" x14ac:dyDescent="0.25">
      <c r="A440">
        <v>18.291666666666668</v>
      </c>
      <c r="B440">
        <v>3.5919561361559327E-2</v>
      </c>
      <c r="D440">
        <v>18.291666666666668</v>
      </c>
      <c r="E440">
        <v>3.3820648084052579E-2</v>
      </c>
      <c r="G440">
        <v>18.291666666666668</v>
      </c>
      <c r="H440">
        <v>3.1371507418972468E-2</v>
      </c>
      <c r="J440">
        <v>18.291666666666668</v>
      </c>
      <c r="K440">
        <v>3.2640926449138359E-2</v>
      </c>
      <c r="M440">
        <v>18.291666666666668</v>
      </c>
      <c r="N440">
        <v>2.8143876052559257E-2</v>
      </c>
      <c r="P440">
        <v>18.291666666666668</v>
      </c>
      <c r="Q440">
        <v>3.4078306350516584E-2</v>
      </c>
    </row>
    <row r="441" spans="1:17" x14ac:dyDescent="0.25">
      <c r="A441">
        <v>18.333333333333336</v>
      </c>
      <c r="B441">
        <v>3.616705323479303E-2</v>
      </c>
      <c r="D441">
        <v>18.333333333333336</v>
      </c>
      <c r="E441">
        <v>3.4047610061400869E-2</v>
      </c>
      <c r="G441">
        <v>18.333333333333336</v>
      </c>
      <c r="H441">
        <v>3.1574881582596963E-2</v>
      </c>
      <c r="J441">
        <v>18.333333333333336</v>
      </c>
      <c r="K441">
        <v>3.2856527069975605E-2</v>
      </c>
      <c r="M441">
        <v>18.333333333333336</v>
      </c>
      <c r="N441">
        <v>2.8318448557597482E-2</v>
      </c>
      <c r="P441">
        <v>18.333333333333336</v>
      </c>
      <c r="Q441">
        <v>3.4297914044730843E-2</v>
      </c>
    </row>
    <row r="442" spans="1:17" x14ac:dyDescent="0.25">
      <c r="A442">
        <v>18.375</v>
      </c>
      <c r="B442">
        <v>3.6413239783481072E-2</v>
      </c>
      <c r="D442">
        <v>18.375</v>
      </c>
      <c r="E442">
        <v>3.4273379219161793E-2</v>
      </c>
      <c r="G442">
        <v>18.375</v>
      </c>
      <c r="H442">
        <v>3.177719201233585E-2</v>
      </c>
      <c r="J442">
        <v>18.375</v>
      </c>
      <c r="K442">
        <v>3.3070997040004574E-2</v>
      </c>
      <c r="M442">
        <v>18.375</v>
      </c>
      <c r="N442">
        <v>2.8492113930075558E-2</v>
      </c>
      <c r="P442">
        <v>18.375</v>
      </c>
      <c r="Q442">
        <v>3.4516374767264678E-2</v>
      </c>
    </row>
    <row r="443" spans="1:17" x14ac:dyDescent="0.25">
      <c r="A443">
        <v>18.416666666666668</v>
      </c>
      <c r="B443">
        <v>3.7031960716767932E-2</v>
      </c>
      <c r="D443">
        <v>18.416666666666668</v>
      </c>
      <c r="E443">
        <v>3.4855722522855223E-2</v>
      </c>
      <c r="G443">
        <v>18.416666666666668</v>
      </c>
      <c r="H443">
        <v>3.2317100133513244E-2</v>
      </c>
      <c r="J443">
        <v>18.416666666666668</v>
      </c>
      <c r="K443">
        <v>3.3632899846652346E-2</v>
      </c>
      <c r="M443">
        <v>18.416666666666668</v>
      </c>
      <c r="N443">
        <v>2.8976175723854535E-2</v>
      </c>
      <c r="P443">
        <v>18.416666666666668</v>
      </c>
      <c r="Q443">
        <v>3.5102848995275868E-2</v>
      </c>
    </row>
    <row r="444" spans="1:17" x14ac:dyDescent="0.25">
      <c r="A444">
        <v>18.458333333333336</v>
      </c>
      <c r="B444">
        <v>3.7661199905920692E-2</v>
      </c>
      <c r="D444">
        <v>18.458333333333336</v>
      </c>
      <c r="E444">
        <v>3.544796566271146E-2</v>
      </c>
      <c r="G444">
        <v>18.458333333333336</v>
      </c>
      <c r="H444">
        <v>3.2866186692750668E-2</v>
      </c>
      <c r="J444">
        <v>18.458333333333336</v>
      </c>
      <c r="K444">
        <v>3.4204355001013126E-2</v>
      </c>
      <c r="M444">
        <v>18.458333333333336</v>
      </c>
      <c r="N444">
        <v>2.9468466568127755E-2</v>
      </c>
      <c r="P444">
        <v>18.458333333333336</v>
      </c>
      <c r="Q444">
        <v>3.5699293285163254E-2</v>
      </c>
    </row>
    <row r="445" spans="1:17" x14ac:dyDescent="0.25">
      <c r="A445">
        <v>18.5</v>
      </c>
      <c r="B445">
        <v>3.8301136161289037E-2</v>
      </c>
      <c r="D445">
        <v>18.5</v>
      </c>
      <c r="E445">
        <v>3.6050276935945237E-2</v>
      </c>
      <c r="G445">
        <v>18.5</v>
      </c>
      <c r="H445">
        <v>3.3424607723495127E-2</v>
      </c>
      <c r="J445">
        <v>18.5</v>
      </c>
      <c r="K445">
        <v>3.4785524892998042E-2</v>
      </c>
      <c r="M445">
        <v>18.5</v>
      </c>
      <c r="N445">
        <v>2.9969126356753625E-2</v>
      </c>
      <c r="P445">
        <v>18.5</v>
      </c>
      <c r="Q445">
        <v>3.6305877127978725E-2</v>
      </c>
    </row>
    <row r="446" spans="1:17" x14ac:dyDescent="0.25">
      <c r="A446">
        <v>18.541666666666668</v>
      </c>
      <c r="B446">
        <v>3.8951951332998655E-2</v>
      </c>
      <c r="D446">
        <v>18.541666666666668</v>
      </c>
      <c r="E446">
        <v>3.6662827500823995E-2</v>
      </c>
      <c r="G446">
        <v>18.541666666666668</v>
      </c>
      <c r="H446">
        <v>3.3992521911762233E-2</v>
      </c>
      <c r="J446">
        <v>18.541666666666668</v>
      </c>
      <c r="K446">
        <v>3.5376574673146706E-2</v>
      </c>
      <c r="M446">
        <v>18.541666666666668</v>
      </c>
      <c r="N446">
        <v>3.0478297361786127E-2</v>
      </c>
      <c r="P446">
        <v>18.541666666666668</v>
      </c>
      <c r="Q446">
        <v>3.6922772896122051E-2</v>
      </c>
    </row>
    <row r="447" spans="1:17" x14ac:dyDescent="0.25">
      <c r="A447">
        <v>18.583333333333336</v>
      </c>
      <c r="B447">
        <v>3.9613830362627306E-2</v>
      </c>
      <c r="D447">
        <v>18.583333333333336</v>
      </c>
      <c r="E447">
        <v>3.7285791425305699E-2</v>
      </c>
      <c r="G447">
        <v>18.583333333333336</v>
      </c>
      <c r="H447">
        <v>3.4570090641229879E-2</v>
      </c>
      <c r="J447">
        <v>18.583333333333336</v>
      </c>
      <c r="K447">
        <v>3.5977672299557888E-2</v>
      </c>
      <c r="M447">
        <v>18.583333333333336</v>
      </c>
      <c r="N447">
        <v>3.0996124273904184E-2</v>
      </c>
      <c r="P447">
        <v>18.583333333333336</v>
      </c>
      <c r="Q447">
        <v>3.7550155892323828E-2</v>
      </c>
    </row>
    <row r="448" spans="1:17" x14ac:dyDescent="0.25">
      <c r="A448">
        <v>18.625</v>
      </c>
      <c r="B448">
        <v>4.0286961335759666E-2</v>
      </c>
      <c r="D448">
        <v>18.625</v>
      </c>
      <c r="E448">
        <v>3.7919345736503594E-2</v>
      </c>
      <c r="G448">
        <v>18.625</v>
      </c>
      <c r="H448">
        <v>3.5157478039098473E-2</v>
      </c>
      <c r="J448">
        <v>18.625</v>
      </c>
      <c r="K448">
        <v>3.6588988585618064E-2</v>
      </c>
      <c r="M448">
        <v>18.625</v>
      </c>
      <c r="N448">
        <v>3.1522754243528246E-2</v>
      </c>
      <c r="P448">
        <v>18.625</v>
      </c>
      <c r="Q448">
        <v>3.818820439946103E-2</v>
      </c>
    </row>
    <row r="449" spans="1:17" x14ac:dyDescent="0.25">
      <c r="A449">
        <v>18.666666666666668</v>
      </c>
      <c r="B449">
        <v>4.0971535535435269E-2</v>
      </c>
      <c r="D449">
        <v>18.666666666666668</v>
      </c>
      <c r="E449">
        <v>3.8563670470991837E-2</v>
      </c>
      <c r="G449">
        <v>18.666666666666668</v>
      </c>
      <c r="H449">
        <v>3.5754851022730849E-2</v>
      </c>
      <c r="J449">
        <v>18.666666666666668</v>
      </c>
      <c r="K449">
        <v>3.7210697248541265E-2</v>
      </c>
      <c r="M449">
        <v>18.666666666666668</v>
      </c>
      <c r="N449">
        <v>3.2058336922635926E-2</v>
      </c>
      <c r="P449">
        <v>18.666666666666668</v>
      </c>
      <c r="Q449">
        <v>3.8837099731219557E-2</v>
      </c>
    </row>
    <row r="450" spans="1:17" x14ac:dyDescent="0.25">
      <c r="A450">
        <v>18.708333333333336</v>
      </c>
      <c r="B450">
        <v>4.1667747496505363E-2</v>
      </c>
      <c r="D450">
        <v>18.708333333333336</v>
      </c>
      <c r="E450">
        <v>3.9218948725966402E-2</v>
      </c>
      <c r="G450">
        <v>18.708333333333336</v>
      </c>
      <c r="H450">
        <v>3.6362379347084972E-2</v>
      </c>
      <c r="J450">
        <v>18.708333333333336</v>
      </c>
      <c r="K450">
        <v>3.7842974958734163E-2</v>
      </c>
      <c r="M450">
        <v>18.708333333333336</v>
      </c>
      <c r="N450">
        <v>3.2603024507288428E-2</v>
      </c>
      <c r="P450">
        <v>18.708333333333336</v>
      </c>
      <c r="Q450">
        <v>3.9497026283617995E-2</v>
      </c>
    </row>
    <row r="451" spans="1:17" x14ac:dyDescent="0.25">
      <c r="A451">
        <v>18.75</v>
      </c>
      <c r="B451">
        <v>4.237579506091365E-2</v>
      </c>
      <c r="D451">
        <v>18.75</v>
      </c>
      <c r="E451">
        <v>3.988536671127553E-2</v>
      </c>
      <c r="G451">
        <v>18.75</v>
      </c>
      <c r="H451">
        <v>3.6980235652953095E-2</v>
      </c>
      <c r="J451">
        <v>18.75</v>
      </c>
      <c r="K451">
        <v>3.8486001390000329E-2</v>
      </c>
      <c r="M451">
        <v>18.75</v>
      </c>
      <c r="N451">
        <v>3.3156971780880021E-2</v>
      </c>
      <c r="P451">
        <v>18.75</v>
      </c>
      <c r="Q451">
        <v>4.0168171587407167E-2</v>
      </c>
    </row>
    <row r="452" spans="1:17" x14ac:dyDescent="0.25">
      <c r="A452">
        <v>18.791666666666668</v>
      </c>
      <c r="B452">
        <v>4.3095879433916871E-2</v>
      </c>
      <c r="D452">
        <v>18.791666666666668</v>
      </c>
      <c r="E452">
        <v>4.0563113802334898E-2</v>
      </c>
      <c r="G452">
        <v>18.791666666666668</v>
      </c>
      <c r="H452">
        <v>3.7608595516020991E-2</v>
      </c>
      <c r="J452">
        <v>18.791666666666668</v>
      </c>
      <c r="K452">
        <v>3.9139959270598032E-2</v>
      </c>
      <c r="M452">
        <v>18.791666666666668</v>
      </c>
      <c r="N452">
        <v>3.3720336158122664E-2</v>
      </c>
      <c r="P452">
        <v>18.791666666666668</v>
      </c>
      <c r="Q452">
        <v>4.0850726361360785E-2</v>
      </c>
    </row>
    <row r="453" spans="1:17" x14ac:dyDescent="0.25">
      <c r="A453">
        <v>18.833333333333336</v>
      </c>
      <c r="B453">
        <v>4.3828205241261159E-2</v>
      </c>
      <c r="D453">
        <v>18.833333333333336</v>
      </c>
      <c r="E453">
        <v>4.1252382593942281E-2</v>
      </c>
      <c r="G453">
        <v>18.833333333333336</v>
      </c>
      <c r="H453">
        <v>3.8247637496761043E-2</v>
      </c>
      <c r="J453">
        <v>18.833333333333336</v>
      </c>
      <c r="K453">
        <v>3.9805034435165899E-2</v>
      </c>
      <c r="M453">
        <v>18.833333333333336</v>
      </c>
      <c r="N453">
        <v>3.4293277729778443E-2</v>
      </c>
      <c r="P453">
        <v>18.833333333333336</v>
      </c>
      <c r="Q453">
        <v>4.1544884566471617E-2</v>
      </c>
    </row>
    <row r="454" spans="1:17" x14ac:dyDescent="0.25">
      <c r="A454">
        <v>18.875</v>
      </c>
      <c r="B454">
        <v>4.4572980587330294E-2</v>
      </c>
      <c r="D454">
        <v>18.875</v>
      </c>
      <c r="E454">
        <v>4.1953368955006995E-2</v>
      </c>
      <c r="G454">
        <v>18.875</v>
      </c>
      <c r="H454">
        <v>3.8897543191173674E-2</v>
      </c>
      <c r="J454">
        <v>18.875</v>
      </c>
      <c r="K454">
        <v>4.0481415877531395E-2</v>
      </c>
      <c r="M454">
        <v>18.875</v>
      </c>
      <c r="N454">
        <v>3.487595930815237E-2</v>
      </c>
      <c r="P454">
        <v>18.875</v>
      </c>
      <c r="Q454">
        <v>4.2250843461069332E-2</v>
      </c>
    </row>
    <row r="455" spans="1:17" x14ac:dyDescent="0.25">
      <c r="A455">
        <v>18.916666666666668</v>
      </c>
      <c r="B455">
        <v>4.4835295844955582E-2</v>
      </c>
      <c r="D455">
        <v>18.916666666666668</v>
      </c>
      <c r="E455">
        <v>4.2194371866502919E-2</v>
      </c>
      <c r="G455">
        <v>18.916666666666668</v>
      </c>
      <c r="H455">
        <v>3.9114149609508791E-2</v>
      </c>
      <c r="J455">
        <v>18.916666666666668</v>
      </c>
      <c r="K455">
        <v>4.0710625466911225E-2</v>
      </c>
      <c r="M455">
        <v>18.916666666666668</v>
      </c>
      <c r="N455">
        <v>3.5062404343166001E-2</v>
      </c>
      <c r="P455">
        <v>18.916666666666668</v>
      </c>
      <c r="Q455">
        <v>4.2478282845786454E-2</v>
      </c>
    </row>
    <row r="456" spans="1:17" x14ac:dyDescent="0.25">
      <c r="A456">
        <v>18.958333333333336</v>
      </c>
      <c r="B456">
        <v>4.5098735928047244E-2</v>
      </c>
      <c r="D456">
        <v>18.958333333333336</v>
      </c>
      <c r="E456">
        <v>4.2436497418866168E-2</v>
      </c>
      <c r="G456">
        <v>18.958333333333336</v>
      </c>
      <c r="H456">
        <v>3.9331868775883107E-2</v>
      </c>
      <c r="J456">
        <v>18.958333333333336</v>
      </c>
      <c r="K456">
        <v>4.0940953387935353E-2</v>
      </c>
      <c r="M456">
        <v>18.958333333333336</v>
      </c>
      <c r="N456">
        <v>3.5249928635740418E-2</v>
      </c>
      <c r="P456">
        <v>18.958333333333336</v>
      </c>
      <c r="Q456">
        <v>4.2707015230720603E-2</v>
      </c>
    </row>
    <row r="457" spans="1:17" x14ac:dyDescent="0.25">
      <c r="A457">
        <v>19</v>
      </c>
      <c r="B457">
        <v>4.5353054412472477E-2</v>
      </c>
      <c r="D457">
        <v>19</v>
      </c>
      <c r="E457">
        <v>4.2670111046029441E-2</v>
      </c>
      <c r="G457">
        <v>19</v>
      </c>
      <c r="H457">
        <v>3.9541782226076037E-2</v>
      </c>
      <c r="J457">
        <v>19</v>
      </c>
      <c r="K457">
        <v>4.1163109695656182E-2</v>
      </c>
      <c r="M457">
        <v>19</v>
      </c>
      <c r="N457">
        <v>3.5430550270697123E-2</v>
      </c>
      <c r="P457">
        <v>19</v>
      </c>
      <c r="Q457">
        <v>4.2927306398891613E-2</v>
      </c>
    </row>
    <row r="458" spans="1:17" x14ac:dyDescent="0.25">
      <c r="A458">
        <v>19.041666666666668</v>
      </c>
      <c r="B458">
        <v>4.5610785529282369E-2</v>
      </c>
      <c r="D458">
        <v>19.041666666666668</v>
      </c>
      <c r="E458">
        <v>4.2906946810264766E-2</v>
      </c>
      <c r="G458">
        <v>19.041666666666668</v>
      </c>
      <c r="H458">
        <v>3.97546951435752E-2</v>
      </c>
      <c r="J458">
        <v>19.041666666666668</v>
      </c>
      <c r="K458">
        <v>4.1388381178002927E-2</v>
      </c>
      <c r="M458">
        <v>19.041666666666668</v>
      </c>
      <c r="N458">
        <v>3.5613875982106323E-2</v>
      </c>
      <c r="P458">
        <v>19.041666666666668</v>
      </c>
      <c r="Q458">
        <v>4.3150907211924612E-2</v>
      </c>
    </row>
    <row r="459" spans="1:17" x14ac:dyDescent="0.25">
      <c r="A459">
        <v>19.083333333333336</v>
      </c>
      <c r="B459">
        <v>4.5867206816454023E-2</v>
      </c>
      <c r="D459">
        <v>19.083333333333336</v>
      </c>
      <c r="E459">
        <v>4.3142582516000415E-2</v>
      </c>
      <c r="G459">
        <v>19.083333333333336</v>
      </c>
      <c r="H459">
        <v>3.9966533466870048E-2</v>
      </c>
      <c r="J459">
        <v>19.083333333333336</v>
      </c>
      <c r="K459">
        <v>4.1612513267363219E-2</v>
      </c>
      <c r="M459">
        <v>19.083333333333336</v>
      </c>
      <c r="N459">
        <v>3.5796281408776436E-2</v>
      </c>
      <c r="P459">
        <v>19.083333333333336</v>
      </c>
      <c r="Q459">
        <v>4.3373386034681896E-2</v>
      </c>
    </row>
    <row r="460" spans="1:17" x14ac:dyDescent="0.25">
      <c r="A460">
        <v>19.125</v>
      </c>
      <c r="B460">
        <v>4.6122357446494559E-2</v>
      </c>
      <c r="D460">
        <v>19.125</v>
      </c>
      <c r="E460">
        <v>4.3377054537621987E-2</v>
      </c>
      <c r="G460">
        <v>19.125</v>
      </c>
      <c r="H460">
        <v>4.0177330347195506E-2</v>
      </c>
      <c r="J460">
        <v>19.125</v>
      </c>
      <c r="K460">
        <v>4.183554078315771E-2</v>
      </c>
      <c r="M460">
        <v>19.125</v>
      </c>
      <c r="N460">
        <v>3.5977795628524122E-2</v>
      </c>
      <c r="P460">
        <v>19.125</v>
      </c>
      <c r="Q460">
        <v>4.359477838257951E-2</v>
      </c>
    </row>
    <row r="461" spans="1:17" x14ac:dyDescent="0.25">
      <c r="A461">
        <v>19.166666666666668</v>
      </c>
      <c r="B461">
        <v>4.6376252393339965E-2</v>
      </c>
      <c r="D461">
        <v>19.166666666666668</v>
      </c>
      <c r="E461">
        <v>4.3610376591514982E-2</v>
      </c>
      <c r="G461">
        <v>19.166666666666668</v>
      </c>
      <c r="H461">
        <v>4.0387098063845453E-2</v>
      </c>
      <c r="J461">
        <v>19.166666666666668</v>
      </c>
      <c r="K461">
        <v>4.2057476746836624E-2</v>
      </c>
      <c r="M461">
        <v>19.166666666666668</v>
      </c>
      <c r="N461">
        <v>3.615842915393358E-2</v>
      </c>
      <c r="P461">
        <v>19.166666666666668</v>
      </c>
      <c r="Q461">
        <v>4.381509707575313E-2</v>
      </c>
    </row>
    <row r="462" spans="1:17" x14ac:dyDescent="0.25">
      <c r="A462">
        <v>19.208333333333336</v>
      </c>
      <c r="B462">
        <v>4.6628906612901498E-2</v>
      </c>
      <c r="D462">
        <v>19.208333333333336</v>
      </c>
      <c r="E462">
        <v>4.3842562380249812E-2</v>
      </c>
      <c r="G462">
        <v>19.208333333333336</v>
      </c>
      <c r="H462">
        <v>4.0595848886966567E-2</v>
      </c>
      <c r="J462">
        <v>19.208333333333336</v>
      </c>
      <c r="K462">
        <v>4.2278334168312032E-2</v>
      </c>
      <c r="M462">
        <v>19.208333333333336</v>
      </c>
      <c r="N462">
        <v>3.6338192493568129E-2</v>
      </c>
      <c r="P462">
        <v>19.208333333333336</v>
      </c>
      <c r="Q462">
        <v>4.4034354929736355E-2</v>
      </c>
    </row>
    <row r="463" spans="1:17" x14ac:dyDescent="0.25">
      <c r="A463">
        <v>19.25</v>
      </c>
      <c r="B463">
        <v>4.6880334911376699E-2</v>
      </c>
      <c r="D463">
        <v>19.25</v>
      </c>
      <c r="E463">
        <v>4.4073625469416032E-2</v>
      </c>
      <c r="G463">
        <v>19.25</v>
      </c>
      <c r="H463">
        <v>4.0803594964264847E-2</v>
      </c>
      <c r="J463">
        <v>19.25</v>
      </c>
      <c r="K463">
        <v>4.2498125927547432E-2</v>
      </c>
      <c r="M463">
        <v>19.25</v>
      </c>
      <c r="N463">
        <v>3.6517096051387428E-2</v>
      </c>
      <c r="P463">
        <v>19.25</v>
      </c>
      <c r="Q463">
        <v>4.4252564632540278E-2</v>
      </c>
    </row>
    <row r="464" spans="1:17" x14ac:dyDescent="0.25">
      <c r="A464">
        <v>19.291666666666668</v>
      </c>
      <c r="B464">
        <v>4.7130551938807212E-2</v>
      </c>
      <c r="D464">
        <v>19.291666666666668</v>
      </c>
      <c r="E464">
        <v>4.4303579281704863E-2</v>
      </c>
      <c r="G464">
        <v>19.291666666666668</v>
      </c>
      <c r="H464">
        <v>4.1010348315688949E-2</v>
      </c>
      <c r="J464">
        <v>19.291666666666668</v>
      </c>
      <c r="K464">
        <v>4.2716864768930704E-2</v>
      </c>
      <c r="M464">
        <v>19.291666666666668</v>
      </c>
      <c r="N464">
        <v>3.6695150122173066E-2</v>
      </c>
      <c r="P464">
        <v>19.291666666666668</v>
      </c>
      <c r="Q464">
        <v>4.4469738739072104E-2</v>
      </c>
    </row>
    <row r="465" spans="1:17" x14ac:dyDescent="0.25">
      <c r="A465">
        <v>19.333333333333336</v>
      </c>
      <c r="B465">
        <v>4.7379572183986855E-2</v>
      </c>
      <c r="D465">
        <v>19.333333333333336</v>
      </c>
      <c r="E465">
        <v>4.4532437092221322E-2</v>
      </c>
      <c r="G465">
        <v>19.333333333333336</v>
      </c>
      <c r="H465">
        <v>4.1216120829205415E-2</v>
      </c>
      <c r="J465">
        <v>19.333333333333336</v>
      </c>
      <c r="K465">
        <v>4.2934563296809995E-2</v>
      </c>
      <c r="M465">
        <v>19.333333333333336</v>
      </c>
      <c r="N465">
        <v>3.6872364887878838E-2</v>
      </c>
      <c r="P465">
        <v>19.333333333333336</v>
      </c>
      <c r="Q465">
        <v>4.4685889666680634E-2</v>
      </c>
    </row>
    <row r="466" spans="1:17" x14ac:dyDescent="0.25">
      <c r="A466">
        <v>19.375</v>
      </c>
      <c r="B466">
        <v>4.7627409970769488E-2</v>
      </c>
      <c r="D466">
        <v>19.375</v>
      </c>
      <c r="E466">
        <v>4.4760212025082603E-2</v>
      </c>
      <c r="G466">
        <v>19.375</v>
      </c>
      <c r="H466">
        <v>4.1420924257730161E-2</v>
      </c>
      <c r="J466">
        <v>19.375</v>
      </c>
      <c r="K466">
        <v>4.3151233972253095E-2</v>
      </c>
      <c r="M466">
        <v>19.375</v>
      </c>
      <c r="N466">
        <v>3.7048750414976406E-2</v>
      </c>
      <c r="P466">
        <v>19.375</v>
      </c>
      <c r="Q466">
        <v>4.4901029691915721E-2</v>
      </c>
    </row>
    <row r="467" spans="1:17" x14ac:dyDescent="0.25">
      <c r="A467">
        <v>19.416666666666668</v>
      </c>
      <c r="B467">
        <v>4.8436771797240256E-2</v>
      </c>
      <c r="D467">
        <v>19.416666666666668</v>
      </c>
      <c r="E467">
        <v>4.5520831486476697E-2</v>
      </c>
      <c r="G467">
        <v>19.416666666666668</v>
      </c>
      <c r="H467">
        <v>4.2124775827079276E-2</v>
      </c>
      <c r="J467">
        <v>19.416666666666668</v>
      </c>
      <c r="K467">
        <v>4.3884500806749077E-2</v>
      </c>
      <c r="M467">
        <v>19.416666666666668</v>
      </c>
      <c r="N467">
        <v>3.767827502899871E-2</v>
      </c>
      <c r="P467">
        <v>19.416666666666668</v>
      </c>
      <c r="Q467">
        <v>4.5664043053645978E-2</v>
      </c>
    </row>
    <row r="468" spans="1:17" x14ac:dyDescent="0.25">
      <c r="A468">
        <v>19.458333333333336</v>
      </c>
      <c r="B468">
        <v>4.9259892774761047E-2</v>
      </c>
      <c r="D468">
        <v>19.458333333333336</v>
      </c>
      <c r="E468">
        <v>4.6294381478714515E-2</v>
      </c>
      <c r="G468">
        <v>19.458333333333336</v>
      </c>
      <c r="H468">
        <v>4.2840592873107319E-2</v>
      </c>
      <c r="J468">
        <v>19.458333333333336</v>
      </c>
      <c r="K468">
        <v>4.4630233177431491E-2</v>
      </c>
      <c r="M468">
        <v>19.458333333333336</v>
      </c>
      <c r="N468">
        <v>3.8318501561459377E-2</v>
      </c>
      <c r="P468">
        <v>19.458333333333336</v>
      </c>
      <c r="Q468">
        <v>4.6440027642525653E-2</v>
      </c>
    </row>
    <row r="469" spans="1:17" x14ac:dyDescent="0.25">
      <c r="A469">
        <v>19.5</v>
      </c>
      <c r="B469">
        <v>5.0097006808899683E-2</v>
      </c>
      <c r="D469">
        <v>19.5</v>
      </c>
      <c r="E469">
        <v>4.7081081820820325E-2</v>
      </c>
      <c r="G469">
        <v>19.5</v>
      </c>
      <c r="H469">
        <v>4.3568578808917832E-2</v>
      </c>
      <c r="J469">
        <v>19.5</v>
      </c>
      <c r="K469">
        <v>4.5388642998415531E-2</v>
      </c>
      <c r="M469">
        <v>19.5</v>
      </c>
      <c r="N469">
        <v>3.896961194497188E-2</v>
      </c>
      <c r="P469">
        <v>19.5</v>
      </c>
      <c r="Q469">
        <v>4.7229203969416281E-2</v>
      </c>
    </row>
    <row r="470" spans="1:17" x14ac:dyDescent="0.25">
      <c r="A470">
        <v>19.541666666666668</v>
      </c>
      <c r="B470">
        <v>5.0948351781618662E-2</v>
      </c>
      <c r="D470">
        <v>19.541666666666668</v>
      </c>
      <c r="E470">
        <v>4.7881156068741978E-2</v>
      </c>
      <c r="G470">
        <v>19.541666666666668</v>
      </c>
      <c r="H470">
        <v>4.4308940505637127E-2</v>
      </c>
      <c r="J470">
        <v>19.541666666666668</v>
      </c>
      <c r="K470">
        <v>4.6159945786356286E-2</v>
      </c>
      <c r="M470">
        <v>19.541666666666668</v>
      </c>
      <c r="N470">
        <v>3.9631791205004097E-2</v>
      </c>
      <c r="P470">
        <v>19.541666666666668</v>
      </c>
      <c r="Q470">
        <v>4.803179629386406E-2</v>
      </c>
    </row>
    <row r="471" spans="1:17" x14ac:dyDescent="0.25">
      <c r="A471">
        <v>19.583333333333336</v>
      </c>
      <c r="B471">
        <v>5.1814169618873862E-2</v>
      </c>
      <c r="D471">
        <v>19.583333333333336</v>
      </c>
      <c r="E471">
        <v>4.8694831578878287E-2</v>
      </c>
      <c r="G471">
        <v>19.583333333333336</v>
      </c>
      <c r="H471">
        <v>4.5061888351200653E-2</v>
      </c>
      <c r="J471">
        <v>19.583333333333336</v>
      </c>
      <c r="K471">
        <v>4.6944360721692044E-2</v>
      </c>
      <c r="M471">
        <v>19.583333333333336</v>
      </c>
      <c r="N471">
        <v>4.0305227512456861E-2</v>
      </c>
      <c r="P471">
        <v>19.583333333333336</v>
      </c>
      <c r="Q471">
        <v>4.884803268782742E-2</v>
      </c>
    </row>
    <row r="472" spans="1:17" x14ac:dyDescent="0.25">
      <c r="A472">
        <v>19.625</v>
      </c>
      <c r="B472">
        <v>5.2694706359362416E-2</v>
      </c>
      <c r="D472">
        <v>19.625</v>
      </c>
      <c r="E472">
        <v>4.952233957268691E-2</v>
      </c>
      <c r="G472">
        <v>19.625</v>
      </c>
      <c r="H472">
        <v>4.5827636310138767E-2</v>
      </c>
      <c r="J472">
        <v>19.625</v>
      </c>
      <c r="K472">
        <v>4.7742110710928487E-2</v>
      </c>
      <c r="M472">
        <v>19.625</v>
      </c>
      <c r="N472">
        <v>4.099011223713632E-2</v>
      </c>
      <c r="P472">
        <v>19.625</v>
      </c>
      <c r="Q472">
        <v>4.9678145100488187E-2</v>
      </c>
    </row>
    <row r="473" spans="1:17" x14ac:dyDescent="0.25">
      <c r="A473">
        <v>19.666666666666668</v>
      </c>
      <c r="B473">
        <v>5.3590212224439271E-2</v>
      </c>
      <c r="D473">
        <v>19.666666666666668</v>
      </c>
      <c r="E473">
        <v>5.0363915202390294E-2</v>
      </c>
      <c r="G473">
        <v>19.666666666666668</v>
      </c>
      <c r="H473">
        <v>4.6606401984378813E-2</v>
      </c>
      <c r="J473">
        <v>19.666666666666668</v>
      </c>
      <c r="K473">
        <v>4.8553422449981967E-2</v>
      </c>
      <c r="M473">
        <v>19.666666666666668</v>
      </c>
      <c r="N473">
        <v>4.1686640002135331E-2</v>
      </c>
      <c r="P473">
        <v>19.666666666666668</v>
      </c>
      <c r="Q473">
        <v>5.0522369424164194E-2</v>
      </c>
    </row>
    <row r="474" spans="1:17" x14ac:dyDescent="0.25">
      <c r="A474">
        <v>19.708333333333336</v>
      </c>
      <c r="B474">
        <v>5.4500941689222433E-2</v>
      </c>
      <c r="D474">
        <v>19.708333333333336</v>
      </c>
      <c r="E474">
        <v>5.1219797617798594E-2</v>
      </c>
      <c r="G474">
        <v>19.708333333333336</v>
      </c>
      <c r="H474">
        <v>4.7398406675080947E-2</v>
      </c>
      <c r="J474">
        <v>19.708333333333336</v>
      </c>
      <c r="K474">
        <v>4.9378526488599334E-2</v>
      </c>
      <c r="M474">
        <v>19.708333333333336</v>
      </c>
      <c r="N474">
        <v>4.2395008739139324E-2</v>
      </c>
      <c r="P474">
        <v>19.708333333333336</v>
      </c>
      <c r="Q474">
        <v>5.1380945561342678E-2</v>
      </c>
    </row>
    <row r="475" spans="1:17" x14ac:dyDescent="0.25">
      <c r="A475">
        <v>19.75</v>
      </c>
      <c r="B475">
        <v>5.5427153554906919E-2</v>
      </c>
      <c r="D475">
        <v>19.75</v>
      </c>
      <c r="E475">
        <v>5.2090230034268874E-2</v>
      </c>
      <c r="G475">
        <v>19.75</v>
      </c>
      <c r="H475">
        <v>4.8203875445525013E-2</v>
      </c>
      <c r="J475">
        <v>19.75</v>
      </c>
      <c r="K475">
        <v>5.0217657295873228E-2</v>
      </c>
      <c r="M475">
        <v>19.75</v>
      </c>
      <c r="N475">
        <v>4.3115419744672381E-2</v>
      </c>
      <c r="P475">
        <v>19.75</v>
      </c>
      <c r="Q475">
        <v>5.2254117492853205E-2</v>
      </c>
    </row>
    <row r="476" spans="1:17" x14ac:dyDescent="0.25">
      <c r="A476">
        <v>19.791666666666668</v>
      </c>
      <c r="B476">
        <v>5.6369111022308016E-2</v>
      </c>
      <c r="D476">
        <v>19.791666666666668</v>
      </c>
      <c r="E476">
        <v>5.2975459801819134E-2</v>
      </c>
      <c r="G476">
        <v>19.791666666666668</v>
      </c>
      <c r="H476">
        <v>4.9023037185066627E-2</v>
      </c>
      <c r="J476">
        <v>19.791666666666668</v>
      </c>
      <c r="K476">
        <v>5.1071053326870765E-2</v>
      </c>
      <c r="M476">
        <v>19.791666666666668</v>
      </c>
      <c r="N476">
        <v>4.3848077737299512E-2</v>
      </c>
      <c r="P476">
        <v>19.791666666666668</v>
      </c>
      <c r="Q476">
        <v>5.3142133347199388E-2</v>
      </c>
    </row>
    <row r="477" spans="1:17" x14ac:dyDescent="0.25">
      <c r="A477">
        <v>19.833333333333336</v>
      </c>
      <c r="B477">
        <v>5.7327081766654943E-2</v>
      </c>
      <c r="D477">
        <v>19.833333333333336</v>
      </c>
      <c r="E477">
        <v>5.387573847541776E-2</v>
      </c>
      <c r="G477">
        <v>19.833333333333336</v>
      </c>
      <c r="H477">
        <v>4.9856124674180456E-2</v>
      </c>
      <c r="J477">
        <v>19.833333333333336</v>
      </c>
      <c r="K477">
        <v>5.1938957090395255E-2</v>
      </c>
      <c r="M477">
        <v>19.833333333333336</v>
      </c>
      <c r="N477">
        <v>4.4593190915801301E-2</v>
      </c>
      <c r="P477">
        <v>19.833333333333336</v>
      </c>
      <c r="Q477">
        <v>5.4045245471069467E-2</v>
      </c>
    </row>
    <row r="478" spans="1:17" x14ac:dyDescent="0.25">
      <c r="A478">
        <v>19.875</v>
      </c>
      <c r="B478">
        <v>5.8301338013655772E-2</v>
      </c>
      <c r="D478">
        <v>19.875</v>
      </c>
      <c r="E478">
        <v>5.4791321886467542E-2</v>
      </c>
      <c r="G478">
        <v>19.875</v>
      </c>
      <c r="H478">
        <v>5.0703374650609208E-2</v>
      </c>
      <c r="J478">
        <v>19.875</v>
      </c>
      <c r="K478">
        <v>5.2821615217899673E-2</v>
      </c>
      <c r="M478">
        <v>19.875</v>
      </c>
      <c r="N478">
        <v>4.5350971018337606E-2</v>
      </c>
      <c r="P478">
        <v>19.875</v>
      </c>
      <c r="Q478">
        <v>5.4963710501045336E-2</v>
      </c>
    </row>
    <row r="479" spans="1:17" x14ac:dyDescent="0.25">
      <c r="A479">
        <v>19.916666666666668</v>
      </c>
      <c r="B479">
        <v>5.852914912880617E-2</v>
      </c>
      <c r="D479">
        <v>19.916666666666668</v>
      </c>
      <c r="E479">
        <v>5.4999740584113221E-2</v>
      </c>
      <c r="G479">
        <v>19.916666666666668</v>
      </c>
      <c r="H479">
        <v>5.0892163352634356E-2</v>
      </c>
      <c r="J479">
        <v>19.916666666666668</v>
      </c>
      <c r="K479">
        <v>5.302059602563667E-2</v>
      </c>
      <c r="M479">
        <v>19.916666666666668</v>
      </c>
      <c r="N479">
        <v>4.5514710285775292E-2</v>
      </c>
      <c r="P479">
        <v>19.916666666666668</v>
      </c>
      <c r="Q479">
        <v>5.5150802925789957E-2</v>
      </c>
    </row>
    <row r="480" spans="1:17" x14ac:dyDescent="0.25">
      <c r="A480">
        <v>19.958333333333336</v>
      </c>
      <c r="B480">
        <v>5.8759538050735728E-2</v>
      </c>
      <c r="D480">
        <v>19.958333333333336</v>
      </c>
      <c r="E480">
        <v>5.5210636426618408E-2</v>
      </c>
      <c r="G480">
        <v>19.958333333333336</v>
      </c>
      <c r="H480">
        <v>5.1083283095361191E-2</v>
      </c>
      <c r="J480">
        <v>19.958333333333336</v>
      </c>
      <c r="K480">
        <v>5.3221983370459115E-2</v>
      </c>
      <c r="M480">
        <v>19.958333333333336</v>
      </c>
      <c r="N480">
        <v>4.5680583292032596E-2</v>
      </c>
      <c r="P480">
        <v>19.958333333333336</v>
      </c>
      <c r="Q480">
        <v>5.5340594940159846E-2</v>
      </c>
    </row>
    <row r="481" spans="1:17" x14ac:dyDescent="0.25">
      <c r="A481">
        <v>20</v>
      </c>
      <c r="B481">
        <v>5.8988945262761057E-2</v>
      </c>
      <c r="D481">
        <v>20</v>
      </c>
      <c r="E481">
        <v>5.5420638172886012E-2</v>
      </c>
      <c r="G481">
        <v>20</v>
      </c>
      <c r="H481">
        <v>5.1273595524827284E-2</v>
      </c>
      <c r="J481">
        <v>20</v>
      </c>
      <c r="K481">
        <v>5.3422518320537522E-2</v>
      </c>
      <c r="M481">
        <v>20</v>
      </c>
      <c r="N481">
        <v>4.5845759553796141E-2</v>
      </c>
      <c r="P481">
        <v>20</v>
      </c>
      <c r="Q481">
        <v>5.5529603314285608E-2</v>
      </c>
    </row>
    <row r="482" spans="1:17" x14ac:dyDescent="0.25">
      <c r="A482">
        <v>20.041666666666668</v>
      </c>
      <c r="B482">
        <v>5.921739754415585E-2</v>
      </c>
      <c r="D482">
        <v>20.041666666666668</v>
      </c>
      <c r="E482">
        <v>5.5629770797951228E-2</v>
      </c>
      <c r="G482">
        <v>20.041666666666668</v>
      </c>
      <c r="H482">
        <v>5.1463123618369744E-2</v>
      </c>
      <c r="J482">
        <v>20.041666666666668</v>
      </c>
      <c r="K482">
        <v>5.3622224889105355E-2</v>
      </c>
      <c r="M482">
        <v>20.041666666666668</v>
      </c>
      <c r="N482">
        <v>4.6010259453126291E-2</v>
      </c>
      <c r="P482">
        <v>20.041666666666668</v>
      </c>
      <c r="Q482">
        <v>5.5717852336740085E-2</v>
      </c>
    </row>
    <row r="483" spans="1:17" x14ac:dyDescent="0.25">
      <c r="A483">
        <v>20.083333333333336</v>
      </c>
      <c r="B483">
        <v>5.9444905429514715E-2</v>
      </c>
      <c r="D483">
        <v>20.083333333333336</v>
      </c>
      <c r="E483">
        <v>5.5838043896314742E-2</v>
      </c>
      <c r="G483">
        <v>20.083333333333336</v>
      </c>
      <c r="H483">
        <v>5.1651876038008956E-2</v>
      </c>
      <c r="J483">
        <v>20.083333333333336</v>
      </c>
      <c r="K483">
        <v>5.3821112222534474E-2</v>
      </c>
      <c r="M483">
        <v>20.083333333333336</v>
      </c>
      <c r="N483">
        <v>4.6174090464744438E-2</v>
      </c>
      <c r="P483">
        <v>20.083333333333336</v>
      </c>
      <c r="Q483">
        <v>5.5905350427929087E-2</v>
      </c>
    </row>
    <row r="484" spans="1:17" x14ac:dyDescent="0.25">
      <c r="A484">
        <v>20.125</v>
      </c>
      <c r="B484">
        <v>5.9671479398492641E-2</v>
      </c>
      <c r="D484">
        <v>20.125</v>
      </c>
      <c r="E484">
        <v>5.6045467015104662E-2</v>
      </c>
      <c r="G484">
        <v>20.125</v>
      </c>
      <c r="H484">
        <v>5.1839861404942685E-2</v>
      </c>
      <c r="J484">
        <v>20.125</v>
      </c>
      <c r="K484">
        <v>5.4019189422963791E-2</v>
      </c>
      <c r="M484">
        <v>20.125</v>
      </c>
      <c r="N484">
        <v>4.6337260030658578E-2</v>
      </c>
      <c r="P484">
        <v>20.125</v>
      </c>
      <c r="Q484">
        <v>5.6092105977513469E-2</v>
      </c>
    </row>
    <row r="485" spans="1:17" x14ac:dyDescent="0.25">
      <c r="A485">
        <v>20.166666666666668</v>
      </c>
      <c r="B485">
        <v>5.9897129804858076E-2</v>
      </c>
      <c r="D485">
        <v>20.166666666666668</v>
      </c>
      <c r="E485">
        <v>5.625204958681964E-2</v>
      </c>
      <c r="G485">
        <v>20.166666666666668</v>
      </c>
      <c r="H485">
        <v>5.2027088236885635E-2</v>
      </c>
      <c r="J485">
        <v>20.166666666666668</v>
      </c>
      <c r="K485">
        <v>5.4216465483259202E-2</v>
      </c>
      <c r="M485">
        <v>20.166666666666668</v>
      </c>
      <c r="N485">
        <v>4.6499775503589434E-2</v>
      </c>
      <c r="P485">
        <v>20.166666666666668</v>
      </c>
      <c r="Q485">
        <v>5.627812727470715E-2</v>
      </c>
    </row>
    <row r="486" spans="1:17" x14ac:dyDescent="0.25">
      <c r="A486">
        <v>20.208333333333336</v>
      </c>
      <c r="B486">
        <v>6.0121866878341354E-2</v>
      </c>
      <c r="D486">
        <v>20.208333333333336</v>
      </c>
      <c r="E486">
        <v>5.6457800931021693E-2</v>
      </c>
      <c r="G486">
        <v>20.208333333333336</v>
      </c>
      <c r="H486">
        <v>5.2213564949605239E-2</v>
      </c>
      <c r="J486">
        <v>20.208333333333336</v>
      </c>
      <c r="K486">
        <v>5.4412949288630906E-2</v>
      </c>
      <c r="M486">
        <v>20.208333333333336</v>
      </c>
      <c r="N486">
        <v>4.6661644148305009E-2</v>
      </c>
      <c r="P486">
        <v>20.208333333333336</v>
      </c>
      <c r="Q486">
        <v>5.6463422509796315E-2</v>
      </c>
    </row>
    <row r="487" spans="1:17" x14ac:dyDescent="0.25">
      <c r="A487">
        <v>20.25</v>
      </c>
      <c r="B487">
        <v>6.0345700726213959E-2</v>
      </c>
      <c r="D487">
        <v>20.25</v>
      </c>
      <c r="E487">
        <v>5.6662730255772308E-2</v>
      </c>
      <c r="G487">
        <v>20.25</v>
      </c>
      <c r="H487">
        <v>5.2399299858217098E-2</v>
      </c>
      <c r="J487">
        <v>20.25</v>
      </c>
      <c r="K487">
        <v>5.460864961800202E-2</v>
      </c>
      <c r="M487">
        <v>20.25</v>
      </c>
      <c r="N487">
        <v>4.6822873142737018E-2</v>
      </c>
      <c r="P487">
        <v>20.25</v>
      </c>
      <c r="Q487">
        <v>5.6647997670207485E-2</v>
      </c>
    </row>
    <row r="488" spans="1:17" x14ac:dyDescent="0.25">
      <c r="A488">
        <v>20.291666666666668</v>
      </c>
      <c r="B488">
        <v>6.0568641334916108E-2</v>
      </c>
      <c r="D488">
        <v>20.291666666666668</v>
      </c>
      <c r="E488">
        <v>5.6866846659113089E-2</v>
      </c>
      <c r="G488">
        <v>20.291666666666668</v>
      </c>
      <c r="H488">
        <v>5.2584301178521205E-2</v>
      </c>
      <c r="J488">
        <v>20.291666666666668</v>
      </c>
      <c r="K488">
        <v>5.4803575145419711E-2</v>
      </c>
      <c r="M488">
        <v>20.291666666666668</v>
      </c>
      <c r="N488">
        <v>4.6983469579132672E-2</v>
      </c>
      <c r="P488">
        <v>20.291666666666668</v>
      </c>
      <c r="Q488">
        <v>5.6831859807866508E-2</v>
      </c>
    </row>
    <row r="489" spans="1:17" x14ac:dyDescent="0.25">
      <c r="A489">
        <v>20.333333333333336</v>
      </c>
      <c r="B489">
        <v>6.0790698571724512E-2</v>
      </c>
      <c r="D489">
        <v>20.333333333333336</v>
      </c>
      <c r="E489">
        <v>5.7070159130583456E-2</v>
      </c>
      <c r="G489">
        <v>20.333333333333336</v>
      </c>
      <c r="H489">
        <v>5.276857702837142E-2</v>
      </c>
      <c r="J489">
        <v>20.333333333333336</v>
      </c>
      <c r="K489">
        <v>5.4997734441501779E-2</v>
      </c>
      <c r="M489">
        <v>20.333333333333336</v>
      </c>
      <c r="N489">
        <v>4.714344027186048E-2</v>
      </c>
      <c r="P489">
        <v>20.333333333333336</v>
      </c>
      <c r="Q489">
        <v>5.7015015986752675E-2</v>
      </c>
    </row>
    <row r="490" spans="1:17" x14ac:dyDescent="0.25">
      <c r="A490">
        <v>20.375</v>
      </c>
      <c r="B490">
        <v>6.1011882186454099E-2</v>
      </c>
      <c r="D490">
        <v>20.375</v>
      </c>
      <c r="E490">
        <v>5.727267655276938E-2</v>
      </c>
      <c r="G490">
        <v>20.375</v>
      </c>
      <c r="H490">
        <v>5.2952135429073649E-2</v>
      </c>
      <c r="J490">
        <v>20.375</v>
      </c>
      <c r="K490">
        <v>5.5191135974912965E-2</v>
      </c>
      <c r="M490">
        <v>20.375</v>
      </c>
      <c r="N490">
        <v>4.7302790394191156E-2</v>
      </c>
      <c r="P490">
        <v>20.375</v>
      </c>
      <c r="Q490">
        <v>5.7197473198487607E-2</v>
      </c>
    </row>
    <row r="491" spans="1:17" x14ac:dyDescent="0.25">
      <c r="A491">
        <v>20.416666666666668</v>
      </c>
      <c r="B491">
        <v>6.2048780040591507E-2</v>
      </c>
      <c r="D491">
        <v>20.416666666666668</v>
      </c>
      <c r="E491">
        <v>5.8246007911134157E-2</v>
      </c>
      <c r="G491">
        <v>20.416666666666668</v>
      </c>
      <c r="H491">
        <v>5.3852017588335591E-2</v>
      </c>
      <c r="J491">
        <v>20.416666666666668</v>
      </c>
      <c r="K491">
        <v>5.6129081143454176E-2</v>
      </c>
      <c r="M491">
        <v>20.416666666666668</v>
      </c>
      <c r="N491">
        <v>4.8106633687860091E-2</v>
      </c>
      <c r="P491">
        <v>20.416666666666668</v>
      </c>
      <c r="Q491">
        <v>5.8169526099829602E-2</v>
      </c>
    </row>
    <row r="492" spans="1:17" x14ac:dyDescent="0.25">
      <c r="A492">
        <v>20.458333333333336</v>
      </c>
      <c r="B492">
        <v>6.3103305158249259E-2</v>
      </c>
      <c r="D492">
        <v>20.458333333333336</v>
      </c>
      <c r="E492">
        <v>5.9235885902591136E-2</v>
      </c>
      <c r="G492">
        <v>20.458333333333336</v>
      </c>
      <c r="H492">
        <v>5.4767197744304996E-2</v>
      </c>
      <c r="J492">
        <v>20.458333333333336</v>
      </c>
      <c r="K492">
        <v>5.7082971379860604E-2</v>
      </c>
      <c r="M492">
        <v>20.458333333333336</v>
      </c>
      <c r="N492">
        <v>4.8924142317521402E-2</v>
      </c>
      <c r="P492">
        <v>20.458333333333336</v>
      </c>
      <c r="Q492">
        <v>5.9158103900494391E-2</v>
      </c>
    </row>
    <row r="493" spans="1:17" x14ac:dyDescent="0.25">
      <c r="A493">
        <v>20.5</v>
      </c>
      <c r="B493">
        <v>6.4175757202907191E-2</v>
      </c>
      <c r="D493">
        <v>20.5</v>
      </c>
      <c r="E493">
        <v>6.0242591819902873E-2</v>
      </c>
      <c r="G493">
        <v>20.5</v>
      </c>
      <c r="H493">
        <v>5.5697935962925875E-2</v>
      </c>
      <c r="J493">
        <v>20.5</v>
      </c>
      <c r="K493">
        <v>5.8053077750285925E-2</v>
      </c>
      <c r="M493">
        <v>20.5</v>
      </c>
      <c r="N493">
        <v>4.9755548593886964E-2</v>
      </c>
      <c r="P493">
        <v>20.5</v>
      </c>
      <c r="Q493">
        <v>6.0163487523770487E-2</v>
      </c>
    </row>
    <row r="494" spans="1:17" x14ac:dyDescent="0.25">
      <c r="A494">
        <v>20.541666666666668</v>
      </c>
      <c r="B494">
        <v>6.526644093232431E-2</v>
      </c>
      <c r="D494">
        <v>20.541666666666668</v>
      </c>
      <c r="E494">
        <v>6.1266411737808925E-2</v>
      </c>
      <c r="G494">
        <v>20.541666666666668</v>
      </c>
      <c r="H494">
        <v>5.6644496731263295E-2</v>
      </c>
      <c r="J494">
        <v>20.541666666666668</v>
      </c>
      <c r="K494">
        <v>5.9039675929008481E-2</v>
      </c>
      <c r="M494">
        <v>20.541666666666668</v>
      </c>
      <c r="N494">
        <v>5.0601088776950735E-2</v>
      </c>
      <c r="P494">
        <v>20.541666666666668</v>
      </c>
      <c r="Q494">
        <v>6.118596266864227E-2</v>
      </c>
    </row>
    <row r="495" spans="1:17" x14ac:dyDescent="0.25">
      <c r="A495">
        <v>20.583333333333336</v>
      </c>
      <c r="B495">
        <v>6.6375666285141521E-2</v>
      </c>
      <c r="D495">
        <v>20.583333333333336</v>
      </c>
      <c r="E495">
        <v>6.2307636594319371E-2</v>
      </c>
      <c r="G495">
        <v>20.583333333333336</v>
      </c>
      <c r="H495">
        <v>5.7607149032662452E-2</v>
      </c>
      <c r="J495">
        <v>20.583333333333336</v>
      </c>
      <c r="K495">
        <v>6.0043046276769312E-2</v>
      </c>
      <c r="M495">
        <v>20.583333333333336</v>
      </c>
      <c r="N495">
        <v>5.1461003143126606E-2</v>
      </c>
      <c r="P495">
        <v>20.583333333333336</v>
      </c>
      <c r="Q495">
        <v>6.2225819890976891E-2</v>
      </c>
    </row>
    <row r="496" spans="1:17" x14ac:dyDescent="0.25">
      <c r="A496">
        <v>20.625</v>
      </c>
      <c r="B496">
        <v>6.7503748468956612E-2</v>
      </c>
      <c r="D496">
        <v>20.625</v>
      </c>
      <c r="E496">
        <v>6.3366562273390492E-2</v>
      </c>
      <c r="G496">
        <v>20.625</v>
      </c>
      <c r="H496">
        <v>5.8586166423185412E-2</v>
      </c>
      <c r="J496">
        <v>20.625</v>
      </c>
      <c r="K496">
        <v>6.1063473920442091E-2</v>
      </c>
      <c r="M496">
        <v>20.625</v>
      </c>
      <c r="N496">
        <v>5.2335536053527441E-2</v>
      </c>
      <c r="P496">
        <v>20.625</v>
      </c>
      <c r="Q496">
        <v>6.3283354686091184E-2</v>
      </c>
    </row>
    <row r="497" spans="1:17" x14ac:dyDescent="0.25">
      <c r="A497">
        <v>20.666666666666668</v>
      </c>
      <c r="B497">
        <v>6.8651008049896545E-2</v>
      </c>
      <c r="D497">
        <v>20.666666666666668</v>
      </c>
      <c r="E497">
        <v>6.4443489689005803E-2</v>
      </c>
      <c r="G497">
        <v>20.666666666666668</v>
      </c>
      <c r="H497">
        <v>5.9581827109347264E-2</v>
      </c>
      <c r="J497">
        <v>20.666666666666668</v>
      </c>
      <c r="K497">
        <v>6.2101248834057293E-2</v>
      </c>
      <c r="M497">
        <v>20.666666666666668</v>
      </c>
      <c r="N497">
        <v>5.3224936023405098E-2</v>
      </c>
      <c r="P497">
        <v>20.666666666666668</v>
      </c>
      <c r="Q497">
        <v>6.4358867572722425E-2</v>
      </c>
    </row>
    <row r="498" spans="1:17" x14ac:dyDescent="0.25">
      <c r="A498">
        <v>20.708333333333336</v>
      </c>
      <c r="B498">
        <v>6.9817771043712493E-2</v>
      </c>
      <c r="D498">
        <v>20.708333333333336</v>
      </c>
      <c r="E498">
        <v>6.5538724870686599E-2</v>
      </c>
      <c r="G498">
        <v>20.708333333333336</v>
      </c>
      <c r="H498">
        <v>6.059441402717386E-2</v>
      </c>
      <c r="J498">
        <v>20.708333333333336</v>
      </c>
      <c r="K498">
        <v>6.3156665921203961E-2</v>
      </c>
      <c r="M498">
        <v>20.708333333333336</v>
      </c>
      <c r="N498">
        <v>5.4129455792770682E-2</v>
      </c>
      <c r="P498">
        <v>20.708333333333336</v>
      </c>
      <c r="Q498">
        <v>6.5452664178426406E-2</v>
      </c>
    </row>
    <row r="499" spans="1:17" x14ac:dyDescent="0.25">
      <c r="A499">
        <v>20.75</v>
      </c>
      <c r="B499">
        <v>7.1004369008423301E-2</v>
      </c>
      <c r="D499">
        <v>20.75</v>
      </c>
      <c r="E499">
        <v>6.6652579050455962E-2</v>
      </c>
      <c r="G499">
        <v>20.75</v>
      </c>
      <c r="H499">
        <v>6.1624214922603525E-2</v>
      </c>
      <c r="J499">
        <v>20.75</v>
      </c>
      <c r="K499">
        <v>6.4230025098832133E-2</v>
      </c>
      <c r="M499">
        <v>20.75</v>
      </c>
      <c r="N499">
        <v>5.504935239821547E-2</v>
      </c>
      <c r="P499">
        <v>20.75</v>
      </c>
      <c r="Q499">
        <v>6.6565055326427341E-2</v>
      </c>
    </row>
    <row r="500" spans="1:17" x14ac:dyDescent="0.25">
      <c r="A500">
        <v>20.791666666666668</v>
      </c>
      <c r="B500">
        <v>7.2211139138534206E-2</v>
      </c>
      <c r="D500">
        <v>20.791666666666668</v>
      </c>
      <c r="E500">
        <v>6.7785368751281411E-2</v>
      </c>
      <c r="G500">
        <v>20.791666666666668</v>
      </c>
      <c r="H500">
        <v>6.2671522433255453E-2</v>
      </c>
      <c r="J500">
        <v>20.791666666666668</v>
      </c>
      <c r="K500">
        <v>6.5321631382479983E-2</v>
      </c>
      <c r="M500">
        <v>20.791666666666668</v>
      </c>
      <c r="N500">
        <v>5.5984887245952832E-2</v>
      </c>
      <c r="P500">
        <v>20.791666666666668</v>
      </c>
      <c r="Q500">
        <v>6.7696357123944284E-2</v>
      </c>
    </row>
    <row r="501" spans="1:17" x14ac:dyDescent="0.25">
      <c r="A501">
        <v>20.833333333333336</v>
      </c>
      <c r="B501">
        <v>7.3438424360856971E-2</v>
      </c>
      <c r="D501">
        <v>20.833333333333336</v>
      </c>
      <c r="E501">
        <v>6.8937415877020888E-2</v>
      </c>
      <c r="G501">
        <v>20.833333333333336</v>
      </c>
      <c r="H501">
        <v>6.3736634171588508E-2</v>
      </c>
      <c r="J501">
        <v>20.833333333333336</v>
      </c>
      <c r="K501">
        <v>6.6431794972949806E-2</v>
      </c>
      <c r="M501">
        <v>20.833333333333336</v>
      </c>
      <c r="N501">
        <v>5.6936326186101734E-2</v>
      </c>
      <c r="P501">
        <v>20.833333333333336</v>
      </c>
      <c r="Q501">
        <v>6.8846891052019049E-2</v>
      </c>
    </row>
    <row r="502" spans="1:17" x14ac:dyDescent="0.25">
      <c r="A502">
        <v>20.875</v>
      </c>
      <c r="B502">
        <v>7.4686573431959238E-2</v>
      </c>
      <c r="D502">
        <v>20.875</v>
      </c>
      <c r="E502">
        <v>7.0109047803897928E-2</v>
      </c>
      <c r="G502">
        <v>20.875</v>
      </c>
      <c r="H502">
        <v>6.4819852809473194E-2</v>
      </c>
      <c r="J502">
        <v>20.875</v>
      </c>
      <c r="K502">
        <v>6.7560831344457672E-2</v>
      </c>
      <c r="M502">
        <v>20.875</v>
      </c>
      <c r="N502">
        <v>5.7903939588233137E-2</v>
      </c>
      <c r="P502">
        <v>20.875</v>
      </c>
      <c r="Q502">
        <v>7.0016984056871068E-2</v>
      </c>
    </row>
    <row r="503" spans="1:17" x14ac:dyDescent="0.25">
      <c r="A503">
        <v>20.916666666666668</v>
      </c>
      <c r="B503">
        <v>7.4873721857753817E-2</v>
      </c>
      <c r="D503">
        <v>20.916666666666668</v>
      </c>
      <c r="E503">
        <v>7.0282106856541376E-2</v>
      </c>
      <c r="G503">
        <v>20.916666666666668</v>
      </c>
      <c r="H503">
        <v>6.4976941974307367E-2</v>
      </c>
      <c r="J503">
        <v>20.916666666666668</v>
      </c>
      <c r="K503">
        <v>6.7726203257664902E-2</v>
      </c>
      <c r="M503">
        <v>20.916666666666668</v>
      </c>
      <c r="N503">
        <v>5.8040590557130296E-2</v>
      </c>
      <c r="P503">
        <v>20.916666666666668</v>
      </c>
      <c r="Q503">
        <v>7.016215096132504E-2</v>
      </c>
    </row>
    <row r="504" spans="1:17" x14ac:dyDescent="0.25">
      <c r="A504">
        <v>20.958333333333336</v>
      </c>
      <c r="B504">
        <v>7.5064814885861933E-2</v>
      </c>
      <c r="D504">
        <v>20.958333333333336</v>
      </c>
      <c r="E504">
        <v>7.0458888496697916E-2</v>
      </c>
      <c r="G504">
        <v>20.958333333333336</v>
      </c>
      <c r="H504">
        <v>6.513749492197568E-2</v>
      </c>
      <c r="J504">
        <v>20.958333333333336</v>
      </c>
      <c r="K504">
        <v>6.7895173020165928E-2</v>
      </c>
      <c r="M504">
        <v>20.958333333333336</v>
      </c>
      <c r="N504">
        <v>5.8180363658465926E-2</v>
      </c>
      <c r="P504">
        <v>20.958333333333336</v>
      </c>
      <c r="Q504">
        <v>7.0311249543363666E-2</v>
      </c>
    </row>
    <row r="505" spans="1:17" x14ac:dyDescent="0.25">
      <c r="A505">
        <v>21</v>
      </c>
      <c r="B505">
        <v>7.5255297068157756E-2</v>
      </c>
      <c r="D505">
        <v>21</v>
      </c>
      <c r="E505">
        <v>7.0635106732428357E-2</v>
      </c>
      <c r="G505">
        <v>21</v>
      </c>
      <c r="H505">
        <v>6.5297538123541873E-2</v>
      </c>
      <c r="J505">
        <v>21</v>
      </c>
      <c r="K505">
        <v>6.8063605198059318E-2</v>
      </c>
      <c r="M505">
        <v>21</v>
      </c>
      <c r="N505">
        <v>5.831969561988308E-2</v>
      </c>
      <c r="P505">
        <v>21</v>
      </c>
      <c r="Q505">
        <v>7.0459899233414294E-2</v>
      </c>
    </row>
    <row r="506" spans="1:17" x14ac:dyDescent="0.25">
      <c r="A506">
        <v>21.041666666666668</v>
      </c>
      <c r="B506">
        <v>7.5445193221554588E-2</v>
      </c>
      <c r="D506">
        <v>21.041666666666668</v>
      </c>
      <c r="E506">
        <v>7.0810784761827325E-2</v>
      </c>
      <c r="G506">
        <v>21.041666666666668</v>
      </c>
      <c r="H506">
        <v>6.5457092918101395E-2</v>
      </c>
      <c r="J506">
        <v>21.041666666666668</v>
      </c>
      <c r="K506">
        <v>6.8231522094124461E-2</v>
      </c>
      <c r="M506">
        <v>21.041666666666668</v>
      </c>
      <c r="N506">
        <v>5.845860536500961E-2</v>
      </c>
      <c r="P506">
        <v>21.041666666666668</v>
      </c>
      <c r="Q506">
        <v>7.0608122088683625E-2</v>
      </c>
    </row>
    <row r="507" spans="1:17" x14ac:dyDescent="0.25">
      <c r="A507">
        <v>21.083333333333336</v>
      </c>
      <c r="B507">
        <v>7.5634511875159113E-2</v>
      </c>
      <c r="D507">
        <v>21.083333333333336</v>
      </c>
      <c r="E507">
        <v>7.0985930459504271E-2</v>
      </c>
      <c r="G507">
        <v>21.083333333333336</v>
      </c>
      <c r="H507">
        <v>6.5616166439442375E-2</v>
      </c>
      <c r="J507">
        <v>21.083333333333336</v>
      </c>
      <c r="K507">
        <v>6.8398931226434159E-2</v>
      </c>
      <c r="M507">
        <v>21.083333333333336</v>
      </c>
      <c r="N507">
        <v>5.8597099080371445E-2</v>
      </c>
      <c r="P507">
        <v>21.083333333333336</v>
      </c>
      <c r="Q507">
        <v>7.0755924528782002E-2</v>
      </c>
    </row>
    <row r="508" spans="1:17" x14ac:dyDescent="0.25">
      <c r="A508">
        <v>21.125</v>
      </c>
      <c r="B508">
        <v>7.5823261511871298E-2</v>
      </c>
      <c r="D508">
        <v>21.125</v>
      </c>
      <c r="E508">
        <v>7.1160551658486948E-2</v>
      </c>
      <c r="G508">
        <v>21.125</v>
      </c>
      <c r="H508">
        <v>6.5774765784907874E-2</v>
      </c>
      <c r="J508">
        <v>21.125</v>
      </c>
      <c r="K508">
        <v>6.8565840073949086E-2</v>
      </c>
      <c r="M508">
        <v>21.125</v>
      </c>
      <c r="N508">
        <v>5.8735182922481616E-2</v>
      </c>
      <c r="P508">
        <v>21.125</v>
      </c>
      <c r="Q508">
        <v>7.0903312951805061E-2</v>
      </c>
    </row>
    <row r="509" spans="1:17" x14ac:dyDescent="0.25">
      <c r="A509">
        <v>21.166666666666668</v>
      </c>
      <c r="B509">
        <v>7.6011450510804657E-2</v>
      </c>
      <c r="D509">
        <v>21.166666666666668</v>
      </c>
      <c r="E509">
        <v>7.133465609603909E-2</v>
      </c>
      <c r="G509">
        <v>21.166666666666668</v>
      </c>
      <c r="H509">
        <v>6.593289796515428E-2</v>
      </c>
      <c r="J509">
        <v>21.166666666666668</v>
      </c>
      <c r="K509">
        <v>6.8732256024234023E-2</v>
      </c>
      <c r="M509">
        <v>21.166666666666668</v>
      </c>
      <c r="N509">
        <v>5.8872862972774748E-2</v>
      </c>
      <c r="P509">
        <v>21.166666666666668</v>
      </c>
      <c r="Q509">
        <v>7.1050293678929705E-2</v>
      </c>
    </row>
    <row r="510" spans="1:17" x14ac:dyDescent="0.25">
      <c r="A510">
        <v>21.208333333333336</v>
      </c>
      <c r="B510">
        <v>7.6199087147517913E-2</v>
      </c>
      <c r="D510">
        <v>21.208333333333336</v>
      </c>
      <c r="E510">
        <v>7.1508251413873611E-2</v>
      </c>
      <c r="G510">
        <v>21.208333333333336</v>
      </c>
      <c r="H510">
        <v>6.6090569904343505E-2</v>
      </c>
      <c r="J510">
        <v>21.208333333333336</v>
      </c>
      <c r="K510">
        <v>6.8898186373661296E-2</v>
      </c>
      <c r="M510">
        <v>21.208333333333336</v>
      </c>
      <c r="N510">
        <v>5.9010145237772232E-2</v>
      </c>
      <c r="P510">
        <v>21.208333333333336</v>
      </c>
      <c r="Q510">
        <v>7.1196872954553792E-2</v>
      </c>
    </row>
    <row r="511" spans="1:17" x14ac:dyDescent="0.25">
      <c r="A511">
        <v>21.25</v>
      </c>
      <c r="B511">
        <v>7.6386191402530765E-2</v>
      </c>
      <c r="D511">
        <v>21.25</v>
      </c>
      <c r="E511">
        <v>7.1681356083122524E-2</v>
      </c>
      <c r="G511">
        <v>21.25</v>
      </c>
      <c r="H511">
        <v>6.6247798363129606E-2</v>
      </c>
      <c r="J511">
        <v>21.25</v>
      </c>
      <c r="K511">
        <v>6.9063648770059313E-2</v>
      </c>
      <c r="M511">
        <v>21.25</v>
      </c>
      <c r="N511">
        <v>5.9147044289034278E-2</v>
      </c>
      <c r="P511">
        <v>21.25</v>
      </c>
      <c r="Q511">
        <v>7.1343066172757971E-2</v>
      </c>
    </row>
    <row r="512" spans="1:17" x14ac:dyDescent="0.25">
      <c r="A512">
        <v>21.291666666666668</v>
      </c>
      <c r="B512">
        <v>7.6572770929750525E-2</v>
      </c>
      <c r="D512">
        <v>21.291666666666668</v>
      </c>
      <c r="E512">
        <v>7.1853977171106503E-2</v>
      </c>
      <c r="G512">
        <v>21.291666666666668</v>
      </c>
      <c r="H512">
        <v>6.6404589744815182E-2</v>
      </c>
      <c r="J512">
        <v>21.291666666666668</v>
      </c>
      <c r="K512">
        <v>6.9228649961173658E-2</v>
      </c>
      <c r="M512">
        <v>21.291666666666668</v>
      </c>
      <c r="N512">
        <v>5.9283565680721489E-2</v>
      </c>
      <c r="P512">
        <v>21.291666666666668</v>
      </c>
      <c r="Q512">
        <v>7.1488879103988837E-2</v>
      </c>
    </row>
    <row r="513" spans="1:17" x14ac:dyDescent="0.25">
      <c r="A513">
        <v>21.333333333333336</v>
      </c>
      <c r="B513">
        <v>7.6758837532900498E-2</v>
      </c>
      <c r="D513">
        <v>21.333333333333336</v>
      </c>
      <c r="E513">
        <v>7.2026125584782164E-2</v>
      </c>
      <c r="G513">
        <v>21.333333333333336</v>
      </c>
      <c r="H513">
        <v>6.6560953940553558E-2</v>
      </c>
      <c r="J513">
        <v>21.333333333333336</v>
      </c>
      <c r="K513">
        <v>6.9393200365046662E-2</v>
      </c>
      <c r="M513">
        <v>21.333333333333336</v>
      </c>
      <c r="N513">
        <v>5.9419718004364415E-2</v>
      </c>
      <c r="P513">
        <v>21.333333333333336</v>
      </c>
      <c r="Q513">
        <v>7.1634320766193874E-2</v>
      </c>
    </row>
    <row r="514" spans="1:17" x14ac:dyDescent="0.25">
      <c r="A514">
        <v>21.375</v>
      </c>
      <c r="B514">
        <v>7.6944402850190177E-2</v>
      </c>
      <c r="D514">
        <v>21.375</v>
      </c>
      <c r="E514">
        <v>7.219781207833359E-2</v>
      </c>
      <c r="G514">
        <v>21.375</v>
      </c>
      <c r="H514">
        <v>6.671690070314501E-2</v>
      </c>
      <c r="J514">
        <v>21.375</v>
      </c>
      <c r="K514">
        <v>6.9557310253887575E-2</v>
      </c>
      <c r="M514">
        <v>21.375</v>
      </c>
      <c r="N514">
        <v>5.9555509731580553E-2</v>
      </c>
      <c r="P514">
        <v>21.375</v>
      </c>
      <c r="Q514">
        <v>7.1779400053635367E-2</v>
      </c>
    </row>
    <row r="515" spans="1:17" x14ac:dyDescent="0.25">
      <c r="A515">
        <v>21.416666666666668</v>
      </c>
      <c r="B515">
        <v>7.825215355561109E-2</v>
      </c>
      <c r="D515">
        <v>21.416666666666668</v>
      </c>
      <c r="E515">
        <v>7.3424870740632961E-2</v>
      </c>
      <c r="G515">
        <v>21.416666666666668</v>
      </c>
      <c r="H515">
        <v>6.7850783872066153E-2</v>
      </c>
      <c r="J515">
        <v>21.416666666666668</v>
      </c>
      <c r="K515">
        <v>7.073948038517136E-2</v>
      </c>
      <c r="M515">
        <v>21.416666666666668</v>
      </c>
      <c r="N515">
        <v>6.0567649253985105E-2</v>
      </c>
      <c r="P515">
        <v>21.416666666666668</v>
      </c>
      <c r="Q515">
        <v>7.2999345711514868E-2</v>
      </c>
    </row>
    <row r="516" spans="1:17" x14ac:dyDescent="0.25">
      <c r="A516">
        <v>21.458333333333336</v>
      </c>
      <c r="B516">
        <v>7.9582136023024205E-2</v>
      </c>
      <c r="D516">
        <v>21.458333333333336</v>
      </c>
      <c r="E516">
        <v>7.4672789400191383E-2</v>
      </c>
      <c r="G516">
        <v>21.458333333333336</v>
      </c>
      <c r="H516">
        <v>6.9003943054858977E-2</v>
      </c>
      <c r="J516">
        <v>21.458333333333336</v>
      </c>
      <c r="K516">
        <v>7.1941747408686973E-2</v>
      </c>
      <c r="M516">
        <v>21.458333333333336</v>
      </c>
      <c r="N516">
        <v>6.159699514827055E-2</v>
      </c>
      <c r="P516">
        <v>21.458333333333336</v>
      </c>
      <c r="Q516">
        <v>7.4240030445578309E-2</v>
      </c>
    </row>
    <row r="517" spans="1:17" x14ac:dyDescent="0.25">
      <c r="A517">
        <v>21.5</v>
      </c>
      <c r="B517">
        <v>8.0934728192383301E-2</v>
      </c>
      <c r="D517">
        <v>21.5</v>
      </c>
      <c r="E517">
        <v>7.5941922676962342E-2</v>
      </c>
      <c r="G517">
        <v>21.5</v>
      </c>
      <c r="H517">
        <v>7.0176705943759271E-2</v>
      </c>
      <c r="J517">
        <v>21.5</v>
      </c>
      <c r="K517">
        <v>7.3164452971602359E-2</v>
      </c>
      <c r="M517">
        <v>21.5</v>
      </c>
      <c r="N517">
        <v>6.2643839922758834E-2</v>
      </c>
      <c r="P517">
        <v>21.5</v>
      </c>
      <c r="Q517">
        <v>7.5501806820120809E-2</v>
      </c>
    </row>
    <row r="518" spans="1:17" x14ac:dyDescent="0.25">
      <c r="A518">
        <v>21.541666666666668</v>
      </c>
      <c r="B518">
        <v>8.2310314428621523E-2</v>
      </c>
      <c r="D518">
        <v>21.541666666666668</v>
      </c>
      <c r="E518">
        <v>7.7232631219438394E-2</v>
      </c>
      <c r="G518">
        <v>21.541666666666668</v>
      </c>
      <c r="H518">
        <v>7.1369405801770855E-2</v>
      </c>
      <c r="J518">
        <v>21.541666666666668</v>
      </c>
      <c r="K518">
        <v>7.4407944529087264E-2</v>
      </c>
      <c r="M518">
        <v>21.541666666666668</v>
      </c>
      <c r="N518">
        <v>6.3708481058413438E-2</v>
      </c>
      <c r="P518">
        <v>21.541666666666668</v>
      </c>
      <c r="Q518">
        <v>7.6785033393030597E-2</v>
      </c>
    </row>
    <row r="519" spans="1:17" x14ac:dyDescent="0.25">
      <c r="A519">
        <v>21.583333333333336</v>
      </c>
      <c r="B519">
        <v>8.3709285630875763E-2</v>
      </c>
      <c r="D519">
        <v>21.583333333333336</v>
      </c>
      <c r="E519">
        <v>7.8545281807136547E-2</v>
      </c>
      <c r="G519">
        <v>21.583333333333336</v>
      </c>
      <c r="H519">
        <v>7.2582381557368666E-2</v>
      </c>
      <c r="J519">
        <v>21.583333333333336</v>
      </c>
      <c r="K519">
        <v>7.567257544304945E-2</v>
      </c>
      <c r="M519">
        <v>21.583333333333336</v>
      </c>
      <c r="N519">
        <v>6.4791221093374166E-2</v>
      </c>
      <c r="P519">
        <v>21.583333333333336</v>
      </c>
      <c r="Q519">
        <v>7.8090074817679767E-2</v>
      </c>
    </row>
    <row r="520" spans="1:17" x14ac:dyDescent="0.25">
      <c r="A520">
        <v>21.625</v>
      </c>
      <c r="B520">
        <v>8.5132039343568347E-2</v>
      </c>
      <c r="D520">
        <v>21.625</v>
      </c>
      <c r="E520">
        <v>7.9880247454825568E-2</v>
      </c>
      <c r="G520">
        <v>21.625</v>
      </c>
      <c r="H520">
        <v>7.3815977900811625E-2</v>
      </c>
      <c r="J520">
        <v>21.625</v>
      </c>
      <c r="K520">
        <v>7.6958705082548998E-2</v>
      </c>
      <c r="M520">
        <v>21.625</v>
      </c>
      <c r="N520">
        <v>6.5892367708929214E-2</v>
      </c>
      <c r="P520">
        <v>21.625</v>
      </c>
      <c r="Q520">
        <v>7.941730194654803E-2</v>
      </c>
    </row>
    <row r="521" spans="1:17" x14ac:dyDescent="0.25">
      <c r="A521">
        <v>21.666666666666668</v>
      </c>
      <c r="B521">
        <v>8.6578979869376682E-2</v>
      </c>
      <c r="D521">
        <v>21.666666666666668</v>
      </c>
      <c r="E521">
        <v>8.1237907518525276E-2</v>
      </c>
      <c r="G521">
        <v>21.666666666666668</v>
      </c>
      <c r="H521">
        <v>7.5070545382093123E-2</v>
      </c>
      <c r="J521">
        <v>21.666666666666668</v>
      </c>
      <c r="K521">
        <v>7.8266698925920003E-2</v>
      </c>
      <c r="M521">
        <v>21.666666666666668</v>
      </c>
      <c r="N521">
        <v>6.701223381694868E-2</v>
      </c>
      <c r="P521">
        <v>21.666666666666668</v>
      </c>
      <c r="Q521">
        <v>8.0767091936607027E-2</v>
      </c>
    </row>
    <row r="522" spans="1:17" x14ac:dyDescent="0.25">
      <c r="A522">
        <v>21.708333333333336</v>
      </c>
      <c r="B522">
        <v>8.8050518384123783E-2</v>
      </c>
      <c r="D522">
        <v>21.708333333333336</v>
      </c>
      <c r="E522">
        <v>8.261864780330791E-2</v>
      </c>
      <c r="G522">
        <v>21.708333333333336</v>
      </c>
      <c r="H522">
        <v>7.634644051055639E-2</v>
      </c>
      <c r="J522">
        <v>21.708333333333336</v>
      </c>
      <c r="K522">
        <v>7.959692866462835E-2</v>
      </c>
      <c r="M522">
        <v>21.708333333333336</v>
      </c>
      <c r="N522">
        <v>6.8151137648804525E-2</v>
      </c>
      <c r="P522">
        <v>21.708333333333336</v>
      </c>
      <c r="Q522">
        <v>8.2139828356497052E-2</v>
      </c>
    </row>
    <row r="523" spans="1:17" x14ac:dyDescent="0.25">
      <c r="A523">
        <v>21.75</v>
      </c>
      <c r="B523">
        <v>8.9547073053621598E-2</v>
      </c>
      <c r="D523">
        <v>21.75</v>
      </c>
      <c r="E523">
        <v>8.4022860672931826E-2</v>
      </c>
      <c r="G523">
        <v>21.75</v>
      </c>
      <c r="H523">
        <v>7.7644025856203544E-2</v>
      </c>
      <c r="J523">
        <v>21.75</v>
      </c>
      <c r="K523">
        <v>8.0949772308894691E-2</v>
      </c>
      <c r="M523">
        <v>21.75</v>
      </c>
      <c r="N523">
        <v>6.9309402845801879E-2</v>
      </c>
      <c r="P523">
        <v>21.75</v>
      </c>
      <c r="Q523">
        <v>8.3535901295525197E-2</v>
      </c>
    </row>
    <row r="524" spans="1:17" x14ac:dyDescent="0.25">
      <c r="A524">
        <v>21.791666666666668</v>
      </c>
      <c r="B524">
        <v>9.1069069152500848E-2</v>
      </c>
      <c r="D524">
        <v>21.791666666666668</v>
      </c>
      <c r="E524">
        <v>8.5450945161339359E-2</v>
      </c>
      <c r="G524">
        <v>21.791666666666668</v>
      </c>
      <c r="H524">
        <v>7.8963670152726692E-2</v>
      </c>
      <c r="J524">
        <v>21.791666666666668</v>
      </c>
      <c r="K524">
        <v>8.2325614295113619E-2</v>
      </c>
      <c r="M524">
        <v>21.791666666666668</v>
      </c>
      <c r="N524">
        <v>7.0487358551148224E-2</v>
      </c>
      <c r="P524">
        <v>21.791666666666668</v>
      </c>
      <c r="Q524">
        <v>8.4955707474516834E-2</v>
      </c>
    </row>
    <row r="525" spans="1:17" x14ac:dyDescent="0.25">
      <c r="A525">
        <v>21.833333333333336</v>
      </c>
      <c r="B525">
        <v>9.2616939185061045E-2</v>
      </c>
      <c r="D525">
        <v>21.833333333333336</v>
      </c>
      <c r="E525">
        <v>8.6903307086049805E-2</v>
      </c>
      <c r="G525">
        <v>21.833333333333336</v>
      </c>
      <c r="H525">
        <v>8.0305748402290739E-2</v>
      </c>
      <c r="J525">
        <v>21.833333333333336</v>
      </c>
      <c r="K525">
        <v>8.3724845595098268E-2</v>
      </c>
      <c r="M525">
        <v>21.833333333333336</v>
      </c>
      <c r="N525">
        <v>7.1685339503485435E-2</v>
      </c>
      <c r="P525">
        <v>21.833333333333336</v>
      </c>
      <c r="Q525">
        <v>8.6399650358551294E-2</v>
      </c>
    </row>
    <row r="526" spans="1:17" x14ac:dyDescent="0.25">
      <c r="A526">
        <v>21.875</v>
      </c>
      <c r="B526">
        <v>9.4191123008174768E-2</v>
      </c>
      <c r="D526">
        <v>21.875</v>
      </c>
      <c r="E526">
        <v>8.8380359163480374E-2</v>
      </c>
      <c r="G526">
        <v>21.875</v>
      </c>
      <c r="H526">
        <v>8.1670641982097378E-2</v>
      </c>
      <c r="J526">
        <v>21.875</v>
      </c>
      <c r="K526">
        <v>8.5147863827182591E-2</v>
      </c>
      <c r="M526">
        <v>21.875</v>
      </c>
      <c r="N526">
        <v>7.2903686132012369E-2</v>
      </c>
      <c r="P526">
        <v>21.875</v>
      </c>
      <c r="Q526">
        <v>8.7868140271614353E-2</v>
      </c>
    </row>
    <row r="527" spans="1:17" x14ac:dyDescent="0.25">
      <c r="A527">
        <v>21.916666666666668</v>
      </c>
      <c r="B527">
        <v>9.4298437847356573E-2</v>
      </c>
      <c r="D527">
        <v>21.916666666666668</v>
      </c>
      <c r="E527">
        <v>8.8481886365545284E-2</v>
      </c>
      <c r="G527">
        <v>21.916666666666668</v>
      </c>
      <c r="H527">
        <v>8.1764669897407619E-2</v>
      </c>
      <c r="J527">
        <v>21.916666666666668</v>
      </c>
      <c r="K527">
        <v>8.5245872362324962E-2</v>
      </c>
      <c r="M527">
        <v>21.916666666666668</v>
      </c>
      <c r="N527">
        <v>7.2987016388812637E-2</v>
      </c>
      <c r="P527">
        <v>21.916666666666668</v>
      </c>
      <c r="Q527">
        <v>8.7930167094468867E-2</v>
      </c>
    </row>
    <row r="528" spans="1:17" x14ac:dyDescent="0.25">
      <c r="A528">
        <v>21.958333333333336</v>
      </c>
      <c r="B528">
        <v>9.4411527704702167E-2</v>
      </c>
      <c r="D528">
        <v>21.958333333333336</v>
      </c>
      <c r="E528">
        <v>8.8588829894344842E-2</v>
      </c>
      <c r="G528">
        <v>21.958333333333336</v>
      </c>
      <c r="H528">
        <v>8.1863702933372043E-2</v>
      </c>
      <c r="J528">
        <v>21.958333333333336</v>
      </c>
      <c r="K528">
        <v>8.5349098782033853E-2</v>
      </c>
      <c r="M528">
        <v>21.958333333333336</v>
      </c>
      <c r="N528">
        <v>7.3074817544355228E-2</v>
      </c>
      <c r="P528">
        <v>21.958333333333336</v>
      </c>
      <c r="Q528">
        <v>8.7997678843424715E-2</v>
      </c>
    </row>
    <row r="529" spans="1:17" x14ac:dyDescent="0.25">
      <c r="A529">
        <v>22</v>
      </c>
      <c r="B529">
        <v>9.4524477339533799E-2</v>
      </c>
      <c r="D529">
        <v>22</v>
      </c>
      <c r="E529">
        <v>8.8695639940052529E-2</v>
      </c>
      <c r="G529">
        <v>22</v>
      </c>
      <c r="H529">
        <v>8.1962611857272466E-2</v>
      </c>
      <c r="J529">
        <v>22</v>
      </c>
      <c r="K529">
        <v>8.5452196057080654E-2</v>
      </c>
      <c r="M529">
        <v>22</v>
      </c>
      <c r="N529">
        <v>7.3162508611137364E-2</v>
      </c>
      <c r="P529">
        <v>22</v>
      </c>
      <c r="Q529">
        <v>8.8065128464753159E-2</v>
      </c>
    </row>
    <row r="530" spans="1:17" x14ac:dyDescent="0.25">
      <c r="A530">
        <v>22.041666666666668</v>
      </c>
      <c r="B530">
        <v>9.4637302798087256E-2</v>
      </c>
      <c r="D530">
        <v>22.041666666666668</v>
      </c>
      <c r="E530">
        <v>8.8802331605495929E-2</v>
      </c>
      <c r="G530">
        <v>22.041666666666668</v>
      </c>
      <c r="H530">
        <v>8.2061410640851984E-2</v>
      </c>
      <c r="J530">
        <v>22.041666666666668</v>
      </c>
      <c r="K530">
        <v>8.5555178750142499E-2</v>
      </c>
      <c r="M530">
        <v>22.041666666666668</v>
      </c>
      <c r="N530">
        <v>7.3250102036285292E-2</v>
      </c>
      <c r="P530">
        <v>22.041666666666668</v>
      </c>
      <c r="Q530">
        <v>8.8132524620763569E-2</v>
      </c>
    </row>
    <row r="531" spans="1:17" x14ac:dyDescent="0.25">
      <c r="A531">
        <v>22.083333333333336</v>
      </c>
      <c r="B531">
        <v>9.475000964290145E-2</v>
      </c>
      <c r="D531">
        <v>22.083333333333336</v>
      </c>
      <c r="E531">
        <v>8.8908910155442153E-2</v>
      </c>
      <c r="G531">
        <v>22.083333333333336</v>
      </c>
      <c r="H531">
        <v>8.2160104162092087E-2</v>
      </c>
      <c r="J531">
        <v>22.083333333333336</v>
      </c>
      <c r="K531">
        <v>8.565805194457192E-2</v>
      </c>
      <c r="M531">
        <v>22.083333333333336</v>
      </c>
      <c r="N531">
        <v>7.3337602144868022E-2</v>
      </c>
      <c r="P531">
        <v>22.083333333333336</v>
      </c>
      <c r="Q531">
        <v>8.8199870448415083E-2</v>
      </c>
    </row>
    <row r="532" spans="1:17" x14ac:dyDescent="0.25">
      <c r="A532">
        <v>22.125</v>
      </c>
      <c r="B532">
        <v>9.486260332819127E-2</v>
      </c>
      <c r="D532">
        <v>22.125</v>
      </c>
      <c r="E532">
        <v>8.9015380751920711E-2</v>
      </c>
      <c r="G532">
        <v>22.125</v>
      </c>
      <c r="H532">
        <v>8.2258697203713316E-2</v>
      </c>
      <c r="J532">
        <v>22.125</v>
      </c>
      <c r="K532">
        <v>8.5760820624468687E-2</v>
      </c>
      <c r="M532">
        <v>22.125</v>
      </c>
      <c r="N532">
        <v>7.3425013177597892E-2</v>
      </c>
      <c r="P532">
        <v>22.125</v>
      </c>
      <c r="Q532">
        <v>8.8267169015246519E-2</v>
      </c>
    </row>
    <row r="533" spans="1:17" x14ac:dyDescent="0.25">
      <c r="A533">
        <v>22.166666666666668</v>
      </c>
      <c r="B533">
        <v>9.4975089179724095E-2</v>
      </c>
      <c r="D533">
        <v>22.166666666666668</v>
      </c>
      <c r="E533">
        <v>8.9121748435331646E-2</v>
      </c>
      <c r="G533">
        <v>22.166666666666668</v>
      </c>
      <c r="H533">
        <v>8.2357194435711489E-2</v>
      </c>
      <c r="J533">
        <v>22.166666666666668</v>
      </c>
      <c r="K533">
        <v>8.5863489656475375E-2</v>
      </c>
      <c r="M533">
        <v>22.166666666666668</v>
      </c>
      <c r="N533">
        <v>7.3512339275240993E-2</v>
      </c>
      <c r="P533">
        <v>22.166666666666668</v>
      </c>
      <c r="Q533">
        <v>8.8334423312816476E-2</v>
      </c>
    </row>
    <row r="534" spans="1:17" x14ac:dyDescent="0.25">
      <c r="A534">
        <v>22.208333333333336</v>
      </c>
      <c r="B534">
        <v>9.5087472393959663E-2</v>
      </c>
      <c r="D534">
        <v>22.208333333333336</v>
      </c>
      <c r="E534">
        <v>8.9228018123637218E-2</v>
      </c>
      <c r="G534">
        <v>22.208333333333336</v>
      </c>
      <c r="H534">
        <v>8.2455600414612362E-2</v>
      </c>
      <c r="J534">
        <v>22.208333333333336</v>
      </c>
      <c r="K534">
        <v>8.5966063788998875E-2</v>
      </c>
      <c r="M534">
        <v>22.208333333333336</v>
      </c>
      <c r="N534">
        <v>7.3599584477956642E-2</v>
      </c>
      <c r="P534">
        <v>22.208333333333336</v>
      </c>
      <c r="Q534">
        <v>8.8401636256157268E-2</v>
      </c>
    </row>
    <row r="535" spans="1:17" x14ac:dyDescent="0.25">
      <c r="A535">
        <v>22.25</v>
      </c>
      <c r="B535">
        <v>9.5199758037896792E-2</v>
      </c>
      <c r="D535">
        <v>22.25</v>
      </c>
      <c r="E535">
        <v>8.9334194612222056E-2</v>
      </c>
      <c r="G535">
        <v>22.25</v>
      </c>
      <c r="H535">
        <v>8.2553919583345042E-2</v>
      </c>
      <c r="J535">
        <v>22.25</v>
      </c>
      <c r="K535">
        <v>8.6068547652077221E-2</v>
      </c>
      <c r="M535">
        <v>22.25</v>
      </c>
      <c r="N535">
        <v>7.3686752725185739E-2</v>
      </c>
      <c r="P535">
        <v>22.25</v>
      </c>
      <c r="Q535">
        <v>8.8468810683661497E-2</v>
      </c>
    </row>
    <row r="536" spans="1:17" x14ac:dyDescent="0.25">
      <c r="A536">
        <v>22.291666666666668</v>
      </c>
      <c r="B536">
        <v>9.5311951049495622E-2</v>
      </c>
      <c r="D536">
        <v>22.291666666666668</v>
      </c>
      <c r="E536">
        <v>8.9440282574297814E-2</v>
      </c>
      <c r="G536">
        <v>22.291666666666668</v>
      </c>
      <c r="H536">
        <v>8.2652156271619787E-2</v>
      </c>
      <c r="J536">
        <v>22.291666666666668</v>
      </c>
      <c r="K536">
        <v>8.6170945757771858E-2</v>
      </c>
      <c r="M536">
        <v>22.291666666666668</v>
      </c>
      <c r="N536">
        <v>7.3773847855985897E-2</v>
      </c>
      <c r="P536">
        <v>22.291666666666668</v>
      </c>
      <c r="Q536">
        <v>8.8535949357309615E-2</v>
      </c>
    </row>
    <row r="537" spans="1:17" x14ac:dyDescent="0.25">
      <c r="A537">
        <v>22.333333333333336</v>
      </c>
      <c r="B537">
        <v>9.5424056238559374E-2</v>
      </c>
      <c r="D537">
        <v>22.333333333333336</v>
      </c>
      <c r="E537">
        <v>8.9546286561742225E-2</v>
      </c>
      <c r="G537">
        <v>22.333333333333336</v>
      </c>
      <c r="H537">
        <v>8.275031469670785E-2</v>
      </c>
      <c r="J537">
        <v>22.333333333333336</v>
      </c>
      <c r="K537">
        <v>8.6273262500979553E-2</v>
      </c>
      <c r="M537">
        <v>22.333333333333336</v>
      </c>
      <c r="N537">
        <v>7.3860873609723224E-2</v>
      </c>
      <c r="P537">
        <v>22.333333333333336</v>
      </c>
      <c r="Q537">
        <v>8.8603054963170058E-2</v>
      </c>
    </row>
    <row r="538" spans="1:17" x14ac:dyDescent="0.25">
      <c r="A538">
        <v>22.375</v>
      </c>
      <c r="B538">
        <v>9.5536078287990364E-2</v>
      </c>
      <c r="D538">
        <v>22.375</v>
      </c>
      <c r="E538">
        <v>8.9652211006291727E-2</v>
      </c>
      <c r="G538">
        <v>22.375</v>
      </c>
      <c r="H538">
        <v>8.2848398964548819E-2</v>
      </c>
      <c r="J538">
        <v>22.375</v>
      </c>
      <c r="K538">
        <v>8.6375502160585052E-2</v>
      </c>
      <c r="M538">
        <v>22.375</v>
      </c>
      <c r="N538">
        <v>7.3947833627054357E-2</v>
      </c>
      <c r="P538">
        <v>22.375</v>
      </c>
      <c r="Q538">
        <v>8.8670130112121423E-2</v>
      </c>
    </row>
    <row r="539" spans="1:17" x14ac:dyDescent="0.25">
      <c r="A539">
        <v>22.416666666666668</v>
      </c>
      <c r="B539">
        <v>9.7159887475853926E-2</v>
      </c>
      <c r="D539">
        <v>22.416666666666668</v>
      </c>
      <c r="E539">
        <v>9.1175994450366379E-2</v>
      </c>
      <c r="G539">
        <v>22.416666666666668</v>
      </c>
      <c r="H539">
        <v>8.4256517603913825E-2</v>
      </c>
      <c r="J539">
        <v>22.416666666666668</v>
      </c>
      <c r="K539">
        <v>8.7843581554282693E-2</v>
      </c>
      <c r="M539">
        <v>22.416666666666668</v>
      </c>
      <c r="N539">
        <v>7.5204642655681969E-2</v>
      </c>
      <c r="P539">
        <v>22.416666666666668</v>
      </c>
      <c r="Q539">
        <v>9.0177218180995181E-2</v>
      </c>
    </row>
    <row r="540" spans="1:17" x14ac:dyDescent="0.25">
      <c r="A540">
        <v>22.458333333333336</v>
      </c>
      <c r="B540">
        <v>9.8811301419911096E-2</v>
      </c>
      <c r="D540">
        <v>22.458333333333336</v>
      </c>
      <c r="E540">
        <v>9.2725682212990282E-2</v>
      </c>
      <c r="G540">
        <v>22.458333333333336</v>
      </c>
      <c r="H540">
        <v>8.5688574260148059E-2</v>
      </c>
      <c r="J540">
        <v>22.458333333333336</v>
      </c>
      <c r="K540">
        <v>8.9336618297673184E-2</v>
      </c>
      <c r="M540">
        <v>22.458333333333336</v>
      </c>
      <c r="N540">
        <v>7.6482817437796266E-2</v>
      </c>
      <c r="P540">
        <v>22.458333333333336</v>
      </c>
      <c r="Q540">
        <v>9.1709926747039788E-2</v>
      </c>
    </row>
    <row r="541" spans="1:17" x14ac:dyDescent="0.25">
      <c r="A541">
        <v>22.5</v>
      </c>
      <c r="B541">
        <v>0.1004907894010173</v>
      </c>
      <c r="D541">
        <v>22.5</v>
      </c>
      <c r="E541">
        <v>9.4301714667578806E-2</v>
      </c>
      <c r="G541">
        <v>22.5</v>
      </c>
      <c r="H541">
        <v>8.7144975879538275E-2</v>
      </c>
      <c r="J541">
        <v>22.5</v>
      </c>
      <c r="K541">
        <v>9.0855036665701341E-2</v>
      </c>
      <c r="M541">
        <v>22.5</v>
      </c>
      <c r="N541">
        <v>7.7782721191206522E-2</v>
      </c>
      <c r="P541">
        <v>22.5</v>
      </c>
      <c r="Q541">
        <v>9.3268691358707162E-2</v>
      </c>
    </row>
    <row r="542" spans="1:17" x14ac:dyDescent="0.25">
      <c r="A542">
        <v>22.541666666666668</v>
      </c>
      <c r="B542">
        <v>0.10219882867780226</v>
      </c>
      <c r="D542">
        <v>22.541666666666668</v>
      </c>
      <c r="E542">
        <v>9.5904539673895339E-2</v>
      </c>
      <c r="G542">
        <v>22.541666666666668</v>
      </c>
      <c r="H542">
        <v>8.8626136326458119E-2</v>
      </c>
      <c r="J542">
        <v>22.541666666666668</v>
      </c>
      <c r="K542">
        <v>9.2399268145985952E-2</v>
      </c>
      <c r="M542">
        <v>22.541666666666668</v>
      </c>
      <c r="N542">
        <v>7.9104723308424704E-2</v>
      </c>
      <c r="P542">
        <v>22.541666666666668</v>
      </c>
      <c r="Q542">
        <v>9.4853954968772858E-2</v>
      </c>
    </row>
    <row r="543" spans="1:17" x14ac:dyDescent="0.25">
      <c r="A543">
        <v>22.583333333333336</v>
      </c>
      <c r="B543">
        <v>0.1039359046222926</v>
      </c>
      <c r="D543">
        <v>22.583333333333336</v>
      </c>
      <c r="E543">
        <v>9.7534612705319282E-2</v>
      </c>
      <c r="G543">
        <v>22.583333333333336</v>
      </c>
      <c r="H543">
        <v>9.0132476500975597E-2</v>
      </c>
      <c r="J543">
        <v>22.583333333333336</v>
      </c>
      <c r="K543">
        <v>9.3969751561435416E-2</v>
      </c>
      <c r="M543">
        <v>22.583333333333336</v>
      </c>
      <c r="N543">
        <v>8.0449199461635618E-2</v>
      </c>
      <c r="P543">
        <v>22.583333333333336</v>
      </c>
      <c r="Q543">
        <v>9.6466168060209717E-2</v>
      </c>
    </row>
    <row r="544" spans="1:17" x14ac:dyDescent="0.25">
      <c r="A544">
        <v>22.625</v>
      </c>
      <c r="B544">
        <v>0.10570251085783927</v>
      </c>
      <c r="D544">
        <v>22.625</v>
      </c>
      <c r="E544">
        <v>9.919239697827742E-2</v>
      </c>
      <c r="G544">
        <v>22.625</v>
      </c>
      <c r="H544">
        <v>9.1664424458459862E-2</v>
      </c>
      <c r="J544">
        <v>22.625</v>
      </c>
      <c r="K544">
        <v>9.5566933194947482E-2</v>
      </c>
      <c r="M544">
        <v>22.625</v>
      </c>
      <c r="N544">
        <v>8.1816531709451107E-2</v>
      </c>
      <c r="P544">
        <v>22.625</v>
      </c>
      <c r="Q544">
        <v>9.8105788774200953E-2</v>
      </c>
    </row>
    <row r="545" spans="1:17" x14ac:dyDescent="0.25">
      <c r="A545">
        <v>22.666666666666668</v>
      </c>
      <c r="B545">
        <v>0.10749914939939026</v>
      </c>
      <c r="D545">
        <v>22.666666666666668</v>
      </c>
      <c r="E545">
        <v>0.10087836358387581</v>
      </c>
      <c r="G545">
        <v>22.666666666666668</v>
      </c>
      <c r="H545">
        <v>9.3222415531221375E-2</v>
      </c>
      <c r="J545">
        <v>22.666666666666668</v>
      </c>
      <c r="K545">
        <v>9.7191266916229313E-2</v>
      </c>
      <c r="M545">
        <v>22.666666666666668</v>
      </c>
      <c r="N545">
        <v>8.3207108605479446E-2</v>
      </c>
      <c r="P545">
        <v>22.666666666666668</v>
      </c>
      <c r="Q545">
        <v>9.9773283040330063E-2</v>
      </c>
    </row>
    <row r="546" spans="1:17" x14ac:dyDescent="0.25">
      <c r="A546">
        <v>22.708333333333336</v>
      </c>
      <c r="B546">
        <v>0.10932633079614758</v>
      </c>
      <c r="D546">
        <v>22.708333333333336</v>
      </c>
      <c r="E546">
        <v>0.10259299162176938</v>
      </c>
      <c r="G546">
        <v>22.708333333333336</v>
      </c>
      <c r="H546">
        <v>9.4806892452219835E-2</v>
      </c>
      <c r="J546">
        <v>22.708333333333336</v>
      </c>
      <c r="K546">
        <v>9.8843214310772892E-2</v>
      </c>
      <c r="M546">
        <v>22.708333333333336</v>
      </c>
      <c r="N546">
        <v>8.4621325308740322E-2</v>
      </c>
      <c r="P546">
        <v>22.708333333333336</v>
      </c>
      <c r="Q546">
        <v>0.10146912470898338</v>
      </c>
    </row>
    <row r="547" spans="1:17" x14ac:dyDescent="0.25">
      <c r="A547">
        <v>22.75</v>
      </c>
      <c r="B547">
        <v>0.11118457427664975</v>
      </c>
      <c r="D547">
        <v>22.75</v>
      </c>
      <c r="E547">
        <v>0.10433676833630719</v>
      </c>
      <c r="G547">
        <v>22.75</v>
      </c>
      <c r="H547">
        <v>9.6418305480875266E-2</v>
      </c>
      <c r="J547">
        <v>22.75</v>
      </c>
      <c r="K547">
        <v>0.10052324481102372</v>
      </c>
      <c r="M547">
        <v>22.75</v>
      </c>
      <c r="N547">
        <v>8.6059583695956579E-2</v>
      </c>
      <c r="P547">
        <v>22.75</v>
      </c>
      <c r="Q547">
        <v>0.10319379568600381</v>
      </c>
    </row>
    <row r="548" spans="1:17" x14ac:dyDescent="0.25">
      <c r="A548">
        <v>22.791666666666668</v>
      </c>
      <c r="B548">
        <v>0.11307440789632048</v>
      </c>
      <c r="D548">
        <v>22.791666666666668</v>
      </c>
      <c r="E548">
        <v>0.10611018925499209</v>
      </c>
      <c r="G548">
        <v>22.791666666666668</v>
      </c>
      <c r="H548">
        <v>9.8057112531017829E-2</v>
      </c>
      <c r="J548">
        <v>22.791666666666668</v>
      </c>
      <c r="K548">
        <v>0.10223183582977882</v>
      </c>
      <c r="M548">
        <v>22.791666666666668</v>
      </c>
      <c r="N548">
        <v>8.7522292475755548E-2</v>
      </c>
      <c r="P548">
        <v>22.791666666666668</v>
      </c>
      <c r="Q548">
        <v>0.10494778606963354</v>
      </c>
    </row>
    <row r="549" spans="1:17" x14ac:dyDescent="0.25">
      <c r="A549">
        <v>22.833333333333336</v>
      </c>
      <c r="B549">
        <v>0.11499636868752564</v>
      </c>
      <c r="D549">
        <v>22.833333333333336</v>
      </c>
      <c r="E549">
        <v>0.10791375832929465</v>
      </c>
      <c r="G549">
        <v>22.833333333333336</v>
      </c>
      <c r="H549">
        <v>9.972377930101281E-2</v>
      </c>
      <c r="J549">
        <v>22.833333333333336</v>
      </c>
      <c r="K549">
        <v>0.10396947289585275</v>
      </c>
      <c r="M549">
        <v>22.833333333333336</v>
      </c>
      <c r="N549">
        <v>8.9009867304811072E-2</v>
      </c>
      <c r="P549">
        <v>22.833333333333336</v>
      </c>
      <c r="Q549">
        <v>0.10673159428978501</v>
      </c>
    </row>
    <row r="550" spans="1:17" x14ac:dyDescent="0.25">
      <c r="A550">
        <v>22.875</v>
      </c>
      <c r="B550">
        <v>0.11695100281218124</v>
      </c>
      <c r="D550">
        <v>22.875</v>
      </c>
      <c r="E550">
        <v>0.10974798807786035</v>
      </c>
      <c r="G550">
        <v>22.875</v>
      </c>
      <c r="H550">
        <v>0.10141877940609773</v>
      </c>
      <c r="J550">
        <v>22.875</v>
      </c>
      <c r="K550">
        <v>0.10573664979204994</v>
      </c>
      <c r="M550">
        <v>22.875</v>
      </c>
      <c r="N550">
        <v>9.0522730905960566E-2</v>
      </c>
      <c r="P550">
        <v>22.875</v>
      </c>
      <c r="Q550">
        <v>0.10854572724967904</v>
      </c>
    </row>
    <row r="551" spans="1:17" x14ac:dyDescent="0.25">
      <c r="A551">
        <v>22.916666666666668</v>
      </c>
      <c r="B551">
        <v>0.11703616584967504</v>
      </c>
      <c r="D551">
        <v>22.916666666666668</v>
      </c>
      <c r="E551">
        <v>0.10982443105355484</v>
      </c>
      <c r="G551">
        <v>22.916666666666668</v>
      </c>
      <c r="H551">
        <v>0.10148615027970749</v>
      </c>
      <c r="J551">
        <v>22.916666666666668</v>
      </c>
      <c r="K551">
        <v>0.10580860773222456</v>
      </c>
      <c r="M551">
        <v>22.916666666666668</v>
      </c>
      <c r="N551">
        <v>9.0579694109173936E-2</v>
      </c>
      <c r="P551">
        <v>22.916666666666668</v>
      </c>
      <c r="Q551">
        <v>0.10858183507729725</v>
      </c>
    </row>
    <row r="552" spans="1:17" x14ac:dyDescent="0.25">
      <c r="A552">
        <v>22.958333333333336</v>
      </c>
      <c r="B552">
        <v>0.11712829538350547</v>
      </c>
      <c r="D552">
        <v>22.958333333333336</v>
      </c>
      <c r="E552">
        <v>0.10990741477522696</v>
      </c>
      <c r="G552">
        <v>22.958333333333336</v>
      </c>
      <c r="H552">
        <v>0.10155956884095814</v>
      </c>
      <c r="J552">
        <v>22.958333333333336</v>
      </c>
      <c r="K552">
        <v>0.10588686903805665</v>
      </c>
      <c r="M552">
        <v>22.958333333333336</v>
      </c>
      <c r="N552">
        <v>9.0642058715238491E-2</v>
      </c>
      <c r="P552">
        <v>22.958333333333336</v>
      </c>
      <c r="Q552">
        <v>0.10862442135459624</v>
      </c>
    </row>
    <row r="553" spans="1:17" x14ac:dyDescent="0.25">
      <c r="A553">
        <v>23</v>
      </c>
      <c r="B553">
        <v>0.11722046634613802</v>
      </c>
      <c r="D553">
        <v>23</v>
      </c>
      <c r="E553">
        <v>0.10999043659936711</v>
      </c>
      <c r="G553">
        <v>23</v>
      </c>
      <c r="H553">
        <v>0.10163302186994655</v>
      </c>
      <c r="J553">
        <v>23</v>
      </c>
      <c r="K553">
        <v>0.10596516667400108</v>
      </c>
      <c r="M553">
        <v>23</v>
      </c>
      <c r="N553">
        <v>9.0704453343389224E-2</v>
      </c>
      <c r="P553">
        <v>23</v>
      </c>
      <c r="Q553">
        <v>0.10866703544256817</v>
      </c>
    </row>
    <row r="554" spans="1:17" x14ac:dyDescent="0.25">
      <c r="A554">
        <v>23.041666666666668</v>
      </c>
      <c r="B554">
        <v>0.11731268733367212</v>
      </c>
      <c r="D554">
        <v>23.041666666666668</v>
      </c>
      <c r="E554">
        <v>0.11007350447282974</v>
      </c>
      <c r="G554">
        <v>23.041666666666668</v>
      </c>
      <c r="H554">
        <v>0.10170651659801098</v>
      </c>
      <c r="J554">
        <v>23.041666666666668</v>
      </c>
      <c r="K554">
        <v>0.10604350823826261</v>
      </c>
      <c r="M554">
        <v>23.041666666666668</v>
      </c>
      <c r="N554">
        <v>9.0766884339524928E-2</v>
      </c>
      <c r="P554">
        <v>23.041666666666668</v>
      </c>
      <c r="Q554">
        <v>0.10870968104033708</v>
      </c>
    </row>
    <row r="555" spans="1:17" x14ac:dyDescent="0.25">
      <c r="A555">
        <v>23.083333333333336</v>
      </c>
      <c r="B555">
        <v>0.11740496145744005</v>
      </c>
      <c r="D555">
        <v>23.083333333333336</v>
      </c>
      <c r="E555">
        <v>0.11015662119693209</v>
      </c>
      <c r="G555">
        <v>23.083333333333336</v>
      </c>
      <c r="H555">
        <v>0.10178005550256278</v>
      </c>
      <c r="J555">
        <v>23.083333333333336</v>
      </c>
      <c r="K555">
        <v>0.10612189637219871</v>
      </c>
      <c r="M555">
        <v>23.083333333333336</v>
      </c>
      <c r="N555">
        <v>9.0829353807157634E-2</v>
      </c>
      <c r="P555">
        <v>23.083333333333336</v>
      </c>
      <c r="Q555">
        <v>0.10875235967658568</v>
      </c>
    </row>
    <row r="556" spans="1:17" x14ac:dyDescent="0.25">
      <c r="A556">
        <v>23.125</v>
      </c>
      <c r="B556">
        <v>0.11747811481492626</v>
      </c>
      <c r="D556">
        <v>23.125</v>
      </c>
      <c r="E556">
        <v>0.11022179751215817</v>
      </c>
      <c r="G556">
        <v>23.125</v>
      </c>
      <c r="H556">
        <v>0.10183701830168168</v>
      </c>
      <c r="J556">
        <v>23.125</v>
      </c>
      <c r="K556">
        <v>0.10618300093808532</v>
      </c>
      <c r="M556">
        <v>23.125</v>
      </c>
      <c r="N556">
        <v>9.0877032225513757E-2</v>
      </c>
      <c r="P556">
        <v>23.125</v>
      </c>
      <c r="Q556">
        <v>0.10877729491444907</v>
      </c>
    </row>
    <row r="557" spans="1:17" x14ac:dyDescent="0.25">
      <c r="A557">
        <v>23.166666666666668</v>
      </c>
      <c r="B557">
        <v>0.11756176452526812</v>
      </c>
      <c r="D557">
        <v>23.166666666666668</v>
      </c>
      <c r="E557">
        <v>0.11029682163333385</v>
      </c>
      <c r="G557">
        <v>23.166666666666668</v>
      </c>
      <c r="H557">
        <v>0.10190307976476635</v>
      </c>
      <c r="J557">
        <v>23.166666666666668</v>
      </c>
      <c r="K557">
        <v>0.10625359255311041</v>
      </c>
      <c r="M557">
        <v>23.166666666666668</v>
      </c>
      <c r="N557">
        <v>9.0932829579239205E-2</v>
      </c>
      <c r="P557">
        <v>23.166666666666668</v>
      </c>
      <c r="Q557">
        <v>0.10881192216106227</v>
      </c>
    </row>
    <row r="558" spans="1:17" x14ac:dyDescent="0.25">
      <c r="A558">
        <v>23.208333333333336</v>
      </c>
      <c r="B558">
        <v>0.11764527334278224</v>
      </c>
      <c r="D558">
        <v>23.208333333333336</v>
      </c>
      <c r="E558">
        <v>0.11037171172153207</v>
      </c>
      <c r="G558">
        <v>23.208333333333336</v>
      </c>
      <c r="H558">
        <v>0.10196901564345057</v>
      </c>
      <c r="J558">
        <v>23.208333333333336</v>
      </c>
      <c r="K558">
        <v>0.10632405414566359</v>
      </c>
      <c r="M558">
        <v>23.208333333333336</v>
      </c>
      <c r="N558">
        <v>9.0988513230317203E-2</v>
      </c>
      <c r="P558">
        <v>23.208333333333336</v>
      </c>
      <c r="Q558">
        <v>0.10884639680829952</v>
      </c>
    </row>
    <row r="559" spans="1:17" x14ac:dyDescent="0.25">
      <c r="A559">
        <v>23.25</v>
      </c>
      <c r="B559">
        <v>0.11772865304267462</v>
      </c>
      <c r="D559">
        <v>23.25</v>
      </c>
      <c r="E559">
        <v>0.11044647865222448</v>
      </c>
      <c r="G559">
        <v>23.25</v>
      </c>
      <c r="H559">
        <v>0.10203483582397099</v>
      </c>
      <c r="J559">
        <v>23.25</v>
      </c>
      <c r="K559">
        <v>0.10639439610900706</v>
      </c>
      <c r="M559">
        <v>23.25</v>
      </c>
      <c r="N559">
        <v>9.1044091737585708E-2</v>
      </c>
      <c r="P559">
        <v>23.25</v>
      </c>
      <c r="Q559">
        <v>0.1088807203240854</v>
      </c>
    </row>
    <row r="560" spans="1:17" x14ac:dyDescent="0.25">
      <c r="A560">
        <v>23.291666666666668</v>
      </c>
      <c r="B560">
        <v>0.11781190728944264</v>
      </c>
      <c r="D560">
        <v>23.291666666666668</v>
      </c>
      <c r="E560">
        <v>0.11052112569530834</v>
      </c>
      <c r="G560">
        <v>23.291666666666668</v>
      </c>
      <c r="H560">
        <v>0.1021005431692255</v>
      </c>
      <c r="J560">
        <v>23.291666666666668</v>
      </c>
      <c r="K560">
        <v>0.10646462151136703</v>
      </c>
      <c r="M560">
        <v>23.291666666666668</v>
      </c>
      <c r="N560">
        <v>9.1099567530968498E-2</v>
      </c>
      <c r="P560">
        <v>23.291666666666668</v>
      </c>
      <c r="Q560">
        <v>0.10891489343709956</v>
      </c>
    </row>
    <row r="561" spans="1:17" x14ac:dyDescent="0.25">
      <c r="A561">
        <v>23.333333333333336</v>
      </c>
      <c r="B561">
        <v>0.11789503958860272</v>
      </c>
      <c r="D561">
        <v>23.333333333333336</v>
      </c>
      <c r="E561">
        <v>0.11059565597734304</v>
      </c>
      <c r="G561">
        <v>23.333333333333336</v>
      </c>
      <c r="H561">
        <v>0.10216614041515415</v>
      </c>
      <c r="J561">
        <v>23.333333333333336</v>
      </c>
      <c r="K561">
        <v>0.10653473328571685</v>
      </c>
      <c r="M561">
        <v>23.333333333333336</v>
      </c>
      <c r="N561">
        <v>9.1154942904014116E-2</v>
      </c>
      <c r="P561">
        <v>23.333333333333336</v>
      </c>
      <c r="Q561">
        <v>0.10894891673140071</v>
      </c>
    </row>
    <row r="562" spans="1:17" x14ac:dyDescent="0.25">
      <c r="A562">
        <v>23.375</v>
      </c>
      <c r="B562">
        <v>0.11797805328218486</v>
      </c>
      <c r="D562">
        <v>23.375</v>
      </c>
      <c r="E562">
        <v>0.11067007247730956</v>
      </c>
      <c r="G562">
        <v>23.375</v>
      </c>
      <c r="H562">
        <v>0.10223163016680893</v>
      </c>
      <c r="J562">
        <v>23.375</v>
      </c>
      <c r="K562">
        <v>0.1066047342256853</v>
      </c>
      <c r="M562">
        <v>23.375</v>
      </c>
      <c r="N562">
        <v>9.1210220038779016E-2</v>
      </c>
      <c r="P562">
        <v>23.375</v>
      </c>
      <c r="Q562">
        <v>0.10898279184088634</v>
      </c>
    </row>
    <row r="563" spans="1:17" x14ac:dyDescent="0.25">
      <c r="A563">
        <v>23.416666666666668</v>
      </c>
      <c r="B563">
        <v>0.11998337604494969</v>
      </c>
      <c r="D563">
        <v>23.416666666666668</v>
      </c>
      <c r="E563">
        <v>0.11255115956639151</v>
      </c>
      <c r="G563">
        <v>23.416666666666668</v>
      </c>
      <c r="H563">
        <v>0.10396926373661236</v>
      </c>
      <c r="J563">
        <v>23.416666666666668</v>
      </c>
      <c r="K563">
        <v>0.10841671056448965</v>
      </c>
      <c r="M563">
        <v>23.416666666666668</v>
      </c>
      <c r="N563">
        <v>9.2760489636405957E-2</v>
      </c>
      <c r="P563">
        <v>23.416666666666668</v>
      </c>
      <c r="Q563">
        <v>0.11083519515914912</v>
      </c>
    </row>
    <row r="564" spans="1:17" x14ac:dyDescent="0.25">
      <c r="A564">
        <v>23.458333333333336</v>
      </c>
      <c r="B564">
        <v>0.12202278929468152</v>
      </c>
      <c r="D564">
        <v>23.458333333333336</v>
      </c>
      <c r="E564">
        <v>0.11446422513598785</v>
      </c>
      <c r="G564">
        <v>23.458333333333336</v>
      </c>
      <c r="H564">
        <v>0.10573643707710244</v>
      </c>
      <c r="J564">
        <v>23.458333333333336</v>
      </c>
      <c r="K564">
        <v>0.11025949050105363</v>
      </c>
      <c r="M564">
        <v>23.458333333333336</v>
      </c>
      <c r="N564">
        <v>9.4337113817192522E-2</v>
      </c>
      <c r="P564">
        <v>23.458333333333336</v>
      </c>
      <c r="Q564">
        <v>0.11271908933382234</v>
      </c>
    </row>
    <row r="565" spans="1:17" x14ac:dyDescent="0.25">
      <c r="A565">
        <v>23.5</v>
      </c>
      <c r="B565">
        <v>0.12409687256965879</v>
      </c>
      <c r="D565">
        <v>23.5</v>
      </c>
      <c r="E565">
        <v>0.11640981282026734</v>
      </c>
      <c r="G565">
        <v>23.5</v>
      </c>
      <c r="H565">
        <v>0.10753365236438089</v>
      </c>
      <c r="J565">
        <v>23.5</v>
      </c>
      <c r="K565">
        <v>0.11213359769653926</v>
      </c>
      <c r="M565">
        <v>23.5</v>
      </c>
      <c r="N565">
        <v>9.5940540609052521E-2</v>
      </c>
      <c r="P565">
        <v>23.5</v>
      </c>
      <c r="Q565">
        <v>0.11463500970946501</v>
      </c>
    </row>
    <row r="566" spans="1:17" x14ac:dyDescent="0.25">
      <c r="A566">
        <v>23.541666666666668</v>
      </c>
      <c r="B566">
        <v>0.12620621526031067</v>
      </c>
      <c r="D566">
        <v>23.541666666666668</v>
      </c>
      <c r="E566">
        <v>0.11838847549517958</v>
      </c>
      <c r="G566">
        <v>23.541666666666668</v>
      </c>
      <c r="H566">
        <v>0.10936142031154303</v>
      </c>
      <c r="J566">
        <v>23.541666666666668</v>
      </c>
      <c r="K566">
        <v>0.11403956471434812</v>
      </c>
      <c r="M566">
        <v>23.541666666666668</v>
      </c>
      <c r="N566">
        <v>9.7571225656374078E-2</v>
      </c>
      <c r="P566">
        <v>23.541666666666668</v>
      </c>
      <c r="Q566">
        <v>0.11658350073149362</v>
      </c>
    </row>
    <row r="567" spans="1:17" x14ac:dyDescent="0.25">
      <c r="A567">
        <v>23.583333333333336</v>
      </c>
      <c r="B567">
        <v>0.1283514167767037</v>
      </c>
      <c r="D567">
        <v>23.583333333333336</v>
      </c>
      <c r="E567">
        <v>0.12040077543556534</v>
      </c>
      <c r="G567">
        <v>23.583333333333336</v>
      </c>
      <c r="H567">
        <v>0.11122026031380697</v>
      </c>
      <c r="J567">
        <v>23.583333333333336</v>
      </c>
      <c r="K567">
        <v>0.11597793317145971</v>
      </c>
      <c r="M567">
        <v>23.583333333333336</v>
      </c>
      <c r="N567">
        <v>9.9229632349500121E-2</v>
      </c>
      <c r="P567">
        <v>23.583333333333336</v>
      </c>
      <c r="Q567">
        <v>0.11856511610089668</v>
      </c>
    </row>
    <row r="568" spans="1:17" x14ac:dyDescent="0.25">
      <c r="A568">
        <v>23.625</v>
      </c>
      <c r="B568">
        <v>0.13053308671887534</v>
      </c>
      <c r="D568">
        <v>23.625</v>
      </c>
      <c r="E568">
        <v>0.12244728447493761</v>
      </c>
      <c r="G568">
        <v>23.625</v>
      </c>
      <c r="H568">
        <v>0.11311070059610939</v>
      </c>
      <c r="J568">
        <v>23.625</v>
      </c>
      <c r="K568">
        <v>0.11794925389234219</v>
      </c>
      <c r="M568">
        <v>23.625</v>
      </c>
      <c r="N568">
        <v>0.10091623195640932</v>
      </c>
      <c r="P568">
        <v>23.625</v>
      </c>
      <c r="Q568">
        <v>0.12058041893157963</v>
      </c>
    </row>
    <row r="569" spans="1:17" x14ac:dyDescent="0.25">
      <c r="A569">
        <v>23.666666666666668</v>
      </c>
      <c r="B569">
        <v>0.13275184505006393</v>
      </c>
      <c r="D569">
        <v>23.666666666666668</v>
      </c>
      <c r="E569">
        <v>0.12452858416797927</v>
      </c>
      <c r="G569">
        <v>23.666666666666668</v>
      </c>
      <c r="H569">
        <v>0.11503327836321092</v>
      </c>
      <c r="J569">
        <v>23.666666666666668</v>
      </c>
      <c r="K569">
        <v>0.11995408706547972</v>
      </c>
      <c r="M569">
        <v>23.666666666666668</v>
      </c>
      <c r="N569">
        <v>0.102631503756636</v>
      </c>
      <c r="P569">
        <v>23.666666666666668</v>
      </c>
      <c r="Q569">
        <v>0.12262998191038416</v>
      </c>
    </row>
    <row r="570" spans="1:17" x14ac:dyDescent="0.25">
      <c r="A570">
        <v>23.708333333333336</v>
      </c>
      <c r="B570">
        <v>0.13500832227288265</v>
      </c>
      <c r="D570">
        <v>23.708333333333336</v>
      </c>
      <c r="E570">
        <v>0.12664526595580261</v>
      </c>
      <c r="G570">
        <v>23.708333333333336</v>
      </c>
      <c r="H570">
        <v>0.11698853995235321</v>
      </c>
      <c r="J570">
        <v>23.708333333333336</v>
      </c>
      <c r="K570">
        <v>0.12199300240256054</v>
      </c>
      <c r="M570">
        <v>23.708333333333336</v>
      </c>
      <c r="N570">
        <v>0.10437593517746646</v>
      </c>
      <c r="P570">
        <v>23.708333333333336</v>
      </c>
      <c r="Q570">
        <v>0.12471438745982839</v>
      </c>
    </row>
    <row r="571" spans="1:17" x14ac:dyDescent="0.25">
      <c r="A571">
        <v>23.75</v>
      </c>
      <c r="B571">
        <v>0.13730315960848943</v>
      </c>
      <c r="D571">
        <v>23.75</v>
      </c>
      <c r="E571">
        <v>0.12879793133401896</v>
      </c>
      <c r="G571">
        <v>23.75</v>
      </c>
      <c r="H571">
        <v>0.11897704098851092</v>
      </c>
      <c r="J571">
        <v>23.75</v>
      </c>
      <c r="K571">
        <v>0.12406657930037179</v>
      </c>
      <c r="M571">
        <v>23.75</v>
      </c>
      <c r="N571">
        <v>0.1061500219324511</v>
      </c>
      <c r="P571">
        <v>23.75</v>
      </c>
      <c r="Q571">
        <v>0.12683422790361318</v>
      </c>
    </row>
    <row r="572" spans="1:17" x14ac:dyDescent="0.25">
      <c r="A572">
        <v>23.791666666666668</v>
      </c>
      <c r="B572">
        <v>0.13963700917880137</v>
      </c>
      <c r="D572">
        <v>23.791666666666668</v>
      </c>
      <c r="E572">
        <v>0.13098719202366493</v>
      </c>
      <c r="G572">
        <v>23.791666666666668</v>
      </c>
      <c r="H572">
        <v>0.12099934654228331</v>
      </c>
      <c r="J572">
        <v>23.791666666666668</v>
      </c>
      <c r="K572">
        <v>0.12617540700544583</v>
      </c>
      <c r="M572">
        <v>23.791666666666668</v>
      </c>
      <c r="N572">
        <v>0.10795426816227045</v>
      </c>
      <c r="P572">
        <v>23.791666666666668</v>
      </c>
      <c r="Q572">
        <v>0.12899010563494229</v>
      </c>
    </row>
    <row r="573" spans="1:17" x14ac:dyDescent="0.25">
      <c r="A573">
        <v>23.833333333333336</v>
      </c>
      <c r="B573">
        <v>0.14201053419180867</v>
      </c>
      <c r="D573">
        <v>23.833333333333336</v>
      </c>
      <c r="E573">
        <v>0.13321367014503496</v>
      </c>
      <c r="G573">
        <v>23.833333333333336</v>
      </c>
      <c r="H573">
        <v>0.1230560312904698</v>
      </c>
      <c r="J573">
        <v>23.833333333333336</v>
      </c>
      <c r="K573">
        <v>0.12832008478150606</v>
      </c>
      <c r="M573">
        <v>23.833333333333336</v>
      </c>
      <c r="N573">
        <v>0.10978918657799674</v>
      </c>
      <c r="P573">
        <v>23.833333333333336</v>
      </c>
      <c r="Q573">
        <v>0.13118263328770399</v>
      </c>
    </row>
    <row r="574" spans="1:17" x14ac:dyDescent="0.25">
      <c r="A574">
        <v>23.875</v>
      </c>
      <c r="B574">
        <v>0.14442440913003712</v>
      </c>
      <c r="D574">
        <v>23.875</v>
      </c>
      <c r="E574">
        <v>0.1354779983944682</v>
      </c>
      <c r="G574">
        <v>23.875</v>
      </c>
      <c r="H574">
        <v>0.12514767967937554</v>
      </c>
      <c r="J574">
        <v>23.875</v>
      </c>
      <c r="K574">
        <v>0.13050122207975939</v>
      </c>
      <c r="M574">
        <v>23.875</v>
      </c>
      <c r="N574">
        <v>0.11165529860679038</v>
      </c>
      <c r="P574">
        <v>23.875</v>
      </c>
      <c r="Q574">
        <v>0.13341243391056265</v>
      </c>
    </row>
    <row r="575" spans="1:17" x14ac:dyDescent="0.25">
      <c r="A575">
        <v>23.916666666666668</v>
      </c>
      <c r="B575">
        <v>0.14452413749153223</v>
      </c>
      <c r="D575">
        <v>23.916666666666668</v>
      </c>
      <c r="E575">
        <v>0.13556220367336549</v>
      </c>
      <c r="G575">
        <v>23.916666666666668</v>
      </c>
      <c r="H575">
        <v>0.12521607791834324</v>
      </c>
      <c r="J575">
        <v>23.916666666666668</v>
      </c>
      <c r="K575">
        <v>0.13057763795460833</v>
      </c>
      <c r="M575">
        <v>23.916666666666668</v>
      </c>
      <c r="N575">
        <v>0.11170711000216406</v>
      </c>
      <c r="P575">
        <v>23.916666666666668</v>
      </c>
      <c r="Q575">
        <v>0.13344982860296351</v>
      </c>
    </row>
    <row r="576" spans="1:17" x14ac:dyDescent="0.25">
      <c r="A576">
        <v>23.958333333333336</v>
      </c>
      <c r="B576">
        <v>0.14463208888517429</v>
      </c>
      <c r="D576">
        <v>23.958333333333336</v>
      </c>
      <c r="E576">
        <v>0.1356538566693874</v>
      </c>
      <c r="G576">
        <v>23.958333333333336</v>
      </c>
      <c r="H576">
        <v>0.12529120393566429</v>
      </c>
      <c r="J576">
        <v>23.958333333333336</v>
      </c>
      <c r="K576">
        <v>0.13066107460466014</v>
      </c>
      <c r="M576">
        <v>23.958333333333336</v>
      </c>
      <c r="N576">
        <v>0.11176491367787413</v>
      </c>
      <c r="P576">
        <v>23.958333333333336</v>
      </c>
      <c r="Q576">
        <v>0.13349433642066508</v>
      </c>
    </row>
    <row r="577" spans="1:17" x14ac:dyDescent="0.25">
      <c r="A577">
        <v>24</v>
      </c>
      <c r="B577">
        <v>0.14473996641901593</v>
      </c>
      <c r="D577">
        <v>24</v>
      </c>
      <c r="E577">
        <v>0.13574543352899157</v>
      </c>
      <c r="G577">
        <v>24</v>
      </c>
      <c r="H577">
        <v>0.12536625332390425</v>
      </c>
      <c r="J577">
        <v>24</v>
      </c>
      <c r="K577">
        <v>0.13074443078441833</v>
      </c>
      <c r="M577">
        <v>24</v>
      </c>
      <c r="N577">
        <v>0.11182263325974172</v>
      </c>
      <c r="P577">
        <v>24</v>
      </c>
      <c r="Q577">
        <v>0.13353870024818121</v>
      </c>
    </row>
    <row r="578" spans="1:17" x14ac:dyDescent="0.25">
      <c r="A578">
        <v>24.041666666666668</v>
      </c>
      <c r="B578">
        <v>0.14484778221639785</v>
      </c>
      <c r="D578">
        <v>24.041666666666668</v>
      </c>
      <c r="E578">
        <v>0.13583694131322077</v>
      </c>
      <c r="G578">
        <v>24.041666666666668</v>
      </c>
      <c r="H578">
        <v>0.12544123067657667</v>
      </c>
      <c r="J578">
        <v>24.041666666666668</v>
      </c>
      <c r="K578">
        <v>0.13082771303919494</v>
      </c>
      <c r="M578">
        <v>24.041666666666668</v>
      </c>
      <c r="N578">
        <v>0.11188027250018959</v>
      </c>
      <c r="P578">
        <v>24.041666666666668</v>
      </c>
      <c r="Q578">
        <v>0.13358292097004829</v>
      </c>
    </row>
    <row r="579" spans="1:17" x14ac:dyDescent="0.25">
      <c r="A579">
        <v>24.083333333333336</v>
      </c>
      <c r="B579">
        <v>0.14495553917498458</v>
      </c>
      <c r="D579">
        <v>24.083333333333336</v>
      </c>
      <c r="E579">
        <v>0.13592838216958469</v>
      </c>
      <c r="G579">
        <v>24.083333333333336</v>
      </c>
      <c r="H579">
        <v>0.12551613788964616</v>
      </c>
      <c r="J579">
        <v>24.083333333333336</v>
      </c>
      <c r="K579">
        <v>0.13091092328133735</v>
      </c>
      <c r="M579">
        <v>24.083333333333336</v>
      </c>
      <c r="N579">
        <v>0.11193783275778992</v>
      </c>
      <c r="P579">
        <v>24.083333333333336</v>
      </c>
      <c r="Q579">
        <v>0.13362699937262271</v>
      </c>
    </row>
    <row r="580" spans="1:17" x14ac:dyDescent="0.25">
      <c r="A580">
        <v>24.125</v>
      </c>
      <c r="B580">
        <v>0.14506323978082727</v>
      </c>
      <c r="D580">
        <v>24.125</v>
      </c>
      <c r="E580">
        <v>0.13601975808417013</v>
      </c>
      <c r="G580">
        <v>24.125</v>
      </c>
      <c r="H580">
        <v>0.12559097672118577</v>
      </c>
      <c r="J580">
        <v>24.125</v>
      </c>
      <c r="K580">
        <v>0.13099406327539392</v>
      </c>
      <c r="M580">
        <v>24.125</v>
      </c>
      <c r="N580">
        <v>0.11199531528277865</v>
      </c>
      <c r="P580">
        <v>24.125</v>
      </c>
      <c r="Q580">
        <v>0.13367093614720391</v>
      </c>
    </row>
    <row r="581" spans="1:17" x14ac:dyDescent="0.25">
      <c r="A581">
        <v>24.166666666666668</v>
      </c>
      <c r="B581">
        <v>0.14517088634068695</v>
      </c>
      <c r="D581">
        <v>24.166666666666668</v>
      </c>
      <c r="E581">
        <v>0.13611107088377292</v>
      </c>
      <c r="G581">
        <v>24.166666666666668</v>
      </c>
      <c r="H581">
        <v>0.12566574879473733</v>
      </c>
      <c r="J581">
        <v>24.166666666666668</v>
      </c>
      <c r="K581">
        <v>0.13107713464002224</v>
      </c>
      <c r="M581">
        <v>24.166666666666668</v>
      </c>
      <c r="N581">
        <v>0.11205272121967741</v>
      </c>
      <c r="P581">
        <v>24.166666666666668</v>
      </c>
      <c r="Q581">
        <v>0.13371473189325617</v>
      </c>
    </row>
    <row r="582" spans="1:17" x14ac:dyDescent="0.25">
      <c r="A582">
        <v>24.208333333333336</v>
      </c>
      <c r="B582">
        <v>0.1452784809877801</v>
      </c>
      <c r="D582">
        <v>24.208333333333336</v>
      </c>
      <c r="E582">
        <v>0.13620232224122641</v>
      </c>
      <c r="G582">
        <v>24.208333333333336</v>
      </c>
      <c r="H582">
        <v>0.12574045560377006</v>
      </c>
      <c r="J582">
        <v>24.208333333333336</v>
      </c>
      <c r="K582">
        <v>0.13116013885290734</v>
      </c>
      <c r="M582">
        <v>24.208333333333336</v>
      </c>
      <c r="N582">
        <v>0.11211005161087478</v>
      </c>
      <c r="P582">
        <v>24.208333333333336</v>
      </c>
      <c r="Q582">
        <v>0.13375838712168381</v>
      </c>
    </row>
    <row r="583" spans="1:17" x14ac:dyDescent="0.25">
      <c r="A583">
        <v>24.25</v>
      </c>
      <c r="B583">
        <v>0.14538602568792558</v>
      </c>
      <c r="D583">
        <v>24.25</v>
      </c>
      <c r="E583">
        <v>0.13629351368082274</v>
      </c>
      <c r="G583">
        <v>24.25</v>
      </c>
      <c r="H583">
        <v>0.12581509851621273</v>
      </c>
      <c r="J583">
        <v>24.25</v>
      </c>
      <c r="K583">
        <v>0.13124307725576112</v>
      </c>
      <c r="M583">
        <v>24.25</v>
      </c>
      <c r="N583">
        <v>0.1121673074002589</v>
      </c>
      <c r="P583">
        <v>24.25</v>
      </c>
      <c r="Q583">
        <v>0.13380190225812677</v>
      </c>
    </row>
    <row r="584" spans="1:17" x14ac:dyDescent="0.25">
      <c r="A584">
        <v>24.291666666666668</v>
      </c>
      <c r="B584">
        <v>0.14549352224575079</v>
      </c>
      <c r="D584">
        <v>24.291666666666668</v>
      </c>
      <c r="E584">
        <v>0.13638464658377986</v>
      </c>
      <c r="G584">
        <v>24.291666666666668</v>
      </c>
      <c r="H584">
        <v>0.12588967877901852</v>
      </c>
      <c r="J584">
        <v>24.291666666666668</v>
      </c>
      <c r="K584">
        <v>0.13132595105936101</v>
      </c>
      <c r="M584">
        <v>24.291666666666668</v>
      </c>
      <c r="N584">
        <v>0.11222448943686902</v>
      </c>
      <c r="P584">
        <v>24.291666666666668</v>
      </c>
      <c r="Q584">
        <v>0.13384527764625176</v>
      </c>
    </row>
    <row r="585" spans="1:17" x14ac:dyDescent="0.25">
      <c r="A585">
        <v>24.333333333333336</v>
      </c>
      <c r="B585">
        <v>0.14560097231091249</v>
      </c>
      <c r="D585">
        <v>24.333333333333336</v>
      </c>
      <c r="E585">
        <v>0.13647572219371423</v>
      </c>
      <c r="G585">
        <v>24.333333333333336</v>
      </c>
      <c r="H585">
        <v>0.12596419752273094</v>
      </c>
      <c r="J585">
        <v>24.333333333333336</v>
      </c>
      <c r="K585">
        <v>0.13140876134859131</v>
      </c>
      <c r="M585">
        <v>24.333333333333336</v>
      </c>
      <c r="N585">
        <v>0.11228159847854249</v>
      </c>
      <c r="P585">
        <v>24.333333333333336</v>
      </c>
      <c r="Q585">
        <v>0.13388851355101988</v>
      </c>
    </row>
    <row r="586" spans="1:17" x14ac:dyDescent="0.25">
      <c r="A586">
        <v>24.375</v>
      </c>
      <c r="B586">
        <v>0.14570177792184263</v>
      </c>
      <c r="D586">
        <v>24.375</v>
      </c>
      <c r="E586">
        <v>0.13656056591548507</v>
      </c>
      <c r="G586">
        <v>24.375</v>
      </c>
      <c r="H586">
        <v>0.12603307160186322</v>
      </c>
      <c r="J586">
        <v>24.375</v>
      </c>
      <c r="K586">
        <v>0.13148556683019724</v>
      </c>
      <c r="M586">
        <v>24.375</v>
      </c>
      <c r="N586">
        <v>0.11233437513966714</v>
      </c>
      <c r="P586">
        <v>24.375</v>
      </c>
      <c r="Q586">
        <v>0.13392596787216904</v>
      </c>
    </row>
    <row r="587" spans="1:17" x14ac:dyDescent="0.25">
      <c r="A587">
        <v>24.416666666666668</v>
      </c>
      <c r="B587">
        <v>0.14817840400348165</v>
      </c>
      <c r="D587">
        <v>24.416666666666668</v>
      </c>
      <c r="E587">
        <v>0.13888179139301604</v>
      </c>
      <c r="G587">
        <v>24.416666666666668</v>
      </c>
      <c r="H587">
        <v>0.1281753296760626</v>
      </c>
      <c r="J587">
        <v>24.416666666666668</v>
      </c>
      <c r="K587">
        <v>0.13372051732327828</v>
      </c>
      <c r="M587">
        <v>24.416666666666668</v>
      </c>
      <c r="N587">
        <v>0.11424375537400916</v>
      </c>
      <c r="P587">
        <v>24.416666666666668</v>
      </c>
      <c r="Q587">
        <v>0.13620240518296359</v>
      </c>
    </row>
    <row r="588" spans="1:17" x14ac:dyDescent="0.25">
      <c r="A588">
        <v>24.458333333333336</v>
      </c>
      <c r="B588">
        <v>0.15069713272850857</v>
      </c>
      <c r="D588">
        <v>24.458333333333336</v>
      </c>
      <c r="E588">
        <v>0.14124247770366502</v>
      </c>
      <c r="G588">
        <v>24.458333333333336</v>
      </c>
      <c r="H588">
        <v>0.13035400613752335</v>
      </c>
      <c r="J588">
        <v>24.458333333333336</v>
      </c>
      <c r="K588">
        <v>0.13599346197474169</v>
      </c>
      <c r="M588">
        <v>24.458333333333336</v>
      </c>
      <c r="N588">
        <v>0.11618559507233504</v>
      </c>
      <c r="P588">
        <v>24.458333333333336</v>
      </c>
      <c r="Q588">
        <v>0.13851754192804169</v>
      </c>
    </row>
    <row r="589" spans="1:17" x14ac:dyDescent="0.25">
      <c r="A589">
        <v>24.5</v>
      </c>
      <c r="B589">
        <v>0.1532586798418609</v>
      </c>
      <c r="D589">
        <v>24.5</v>
      </c>
      <c r="E589">
        <v>0.14364329568159498</v>
      </c>
      <c r="G589">
        <v>24.5</v>
      </c>
      <c r="H589">
        <v>0.13256972009882897</v>
      </c>
      <c r="J589">
        <v>24.5</v>
      </c>
      <c r="K589">
        <v>0.13830504668527999</v>
      </c>
      <c r="M589">
        <v>24.5</v>
      </c>
      <c r="N589">
        <v>0.11816044604553246</v>
      </c>
      <c r="P589">
        <v>24.5</v>
      </c>
      <c r="Q589">
        <v>0.14087203599778611</v>
      </c>
    </row>
    <row r="590" spans="1:17" x14ac:dyDescent="0.25">
      <c r="A590">
        <v>24.541666666666668</v>
      </c>
      <c r="B590">
        <v>0.15586377325614018</v>
      </c>
      <c r="D590">
        <v>24.541666666666668</v>
      </c>
      <c r="E590">
        <v>0.14608492756514982</v>
      </c>
      <c r="G590">
        <v>24.541666666666668</v>
      </c>
      <c r="H590">
        <v>0.13482310119747673</v>
      </c>
      <c r="J590">
        <v>24.541666666666668</v>
      </c>
      <c r="K590">
        <v>0.14065592833589743</v>
      </c>
      <c r="M590">
        <v>24.541666666666668</v>
      </c>
      <c r="N590">
        <v>0.12016886948527417</v>
      </c>
      <c r="P590">
        <v>24.541666666666668</v>
      </c>
      <c r="Q590">
        <v>0.14326655646671618</v>
      </c>
    </row>
    <row r="591" spans="1:17" x14ac:dyDescent="0.25">
      <c r="A591">
        <v>24.583333333333336</v>
      </c>
      <c r="B591">
        <v>0.15851315325846232</v>
      </c>
      <c r="D591">
        <v>24.583333333333336</v>
      </c>
      <c r="E591">
        <v>0.14856806719072502</v>
      </c>
      <c r="G591">
        <v>24.583333333333336</v>
      </c>
      <c r="H591">
        <v>0.13711478977480157</v>
      </c>
      <c r="J591">
        <v>24.583333333333336</v>
      </c>
      <c r="K591">
        <v>0.14304677497457541</v>
      </c>
      <c r="M591">
        <v>24.583333333333336</v>
      </c>
      <c r="N591">
        <v>0.12221143612349152</v>
      </c>
      <c r="P591">
        <v>24.583333333333336</v>
      </c>
      <c r="Q591">
        <v>0.14570178378361803</v>
      </c>
    </row>
    <row r="592" spans="1:17" x14ac:dyDescent="0.25">
      <c r="A592">
        <v>24.625</v>
      </c>
      <c r="B592">
        <v>0.16120757272082384</v>
      </c>
      <c r="D592">
        <v>24.625</v>
      </c>
      <c r="E592">
        <v>0.15109342018993507</v>
      </c>
      <c r="G592">
        <v>24.625</v>
      </c>
      <c r="H592">
        <v>0.13944543705794088</v>
      </c>
      <c r="J592">
        <v>24.625</v>
      </c>
      <c r="K592">
        <v>0.14547826600611088</v>
      </c>
      <c r="M592">
        <v>24.625</v>
      </c>
      <c r="N592">
        <v>0.12428872639455855</v>
      </c>
      <c r="P592">
        <v>24.625</v>
      </c>
      <c r="Q592">
        <v>0.14817840996490725</v>
      </c>
    </row>
    <row r="593" spans="1:17" x14ac:dyDescent="0.25">
      <c r="A593">
        <v>24.666666666666668</v>
      </c>
      <c r="B593">
        <v>0.16394779731404549</v>
      </c>
      <c r="D593">
        <v>24.666666666666668</v>
      </c>
      <c r="E593">
        <v>0.15366170419013161</v>
      </c>
      <c r="G593">
        <v>24.666666666666668</v>
      </c>
      <c r="H593">
        <v>0.14181570534489352</v>
      </c>
      <c r="J593">
        <v>24.666666666666668</v>
      </c>
      <c r="K593">
        <v>0.14795109238518248</v>
      </c>
      <c r="M593">
        <v>24.666666666666668</v>
      </c>
      <c r="N593">
        <v>0.12640133060023373</v>
      </c>
      <c r="P593">
        <v>24.666666666666668</v>
      </c>
      <c r="Q593">
        <v>0.1506971387912783</v>
      </c>
    </row>
    <row r="594" spans="1:17" x14ac:dyDescent="0.25">
      <c r="A594">
        <v>24.708333333333336</v>
      </c>
      <c r="B594">
        <v>0.16673460572535201</v>
      </c>
      <c r="D594">
        <v>24.708333333333336</v>
      </c>
      <c r="E594">
        <v>0.1562736490183316</v>
      </c>
      <c r="G594">
        <v>24.708333333333336</v>
      </c>
      <c r="H594">
        <v>0.14422626819272444</v>
      </c>
      <c r="J594">
        <v>24.708333333333336</v>
      </c>
      <c r="K594">
        <v>0.15046595681269825</v>
      </c>
      <c r="M594">
        <v>24.708333333333336</v>
      </c>
      <c r="N594">
        <v>0.12854984907740541</v>
      </c>
      <c r="P594">
        <v>24.708333333333336</v>
      </c>
      <c r="Q594">
        <v>0.15325868600769776</v>
      </c>
    </row>
    <row r="595" spans="1:17" x14ac:dyDescent="0.25">
      <c r="A595">
        <v>24.75</v>
      </c>
      <c r="B595">
        <v>0.16956878987965066</v>
      </c>
      <c r="D595">
        <v>24.75</v>
      </c>
      <c r="E595">
        <v>0.1589299969086109</v>
      </c>
      <c r="G595">
        <v>24.75</v>
      </c>
      <c r="H595">
        <v>0.14667781060896842</v>
      </c>
      <c r="J595">
        <v>24.75</v>
      </c>
      <c r="K595">
        <v>0.15302357393548183</v>
      </c>
      <c r="M595">
        <v>24.75</v>
      </c>
      <c r="N595">
        <v>0.13073489236868899</v>
      </c>
      <c r="P595">
        <v>24.75</v>
      </c>
      <c r="Q595">
        <v>0.15586377952679628</v>
      </c>
    </row>
    <row r="596" spans="1:17" x14ac:dyDescent="0.25">
      <c r="A596">
        <v>24.791666666666668</v>
      </c>
      <c r="B596">
        <v>0.17245115516457243</v>
      </c>
      <c r="D596">
        <v>24.791666666666668</v>
      </c>
      <c r="E596">
        <v>0.16163150271302504</v>
      </c>
      <c r="G596">
        <v>24.791666666666668</v>
      </c>
      <c r="H596">
        <v>0.14917102924628864</v>
      </c>
      <c r="J596">
        <v>24.791666666666668</v>
      </c>
      <c r="K596">
        <v>0.15562467054935272</v>
      </c>
      <c r="M596">
        <v>24.791666666666668</v>
      </c>
      <c r="N596">
        <v>0.13295708139592435</v>
      </c>
      <c r="P596">
        <v>24.791666666666668</v>
      </c>
      <c r="Q596">
        <v>0.15851315963571955</v>
      </c>
    </row>
    <row r="597" spans="1:17" x14ac:dyDescent="0.25">
      <c r="A597">
        <v>24.833333333333336</v>
      </c>
      <c r="B597">
        <v>0.17538252065933785</v>
      </c>
      <c r="D597">
        <v>24.833333333333336</v>
      </c>
      <c r="E597">
        <v>0.16437893411611412</v>
      </c>
      <c r="G597">
        <v>24.833333333333336</v>
      </c>
      <c r="H597">
        <v>0.15170663260044315</v>
      </c>
      <c r="J597">
        <v>24.833333333333336</v>
      </c>
      <c r="K597">
        <v>0.15826998580565937</v>
      </c>
      <c r="M597">
        <v>24.833333333333336</v>
      </c>
      <c r="N597">
        <v>0.13521704763662279</v>
      </c>
      <c r="P597">
        <v>24.833333333333336</v>
      </c>
      <c r="Q597">
        <v>0.16120757920649442</v>
      </c>
    </row>
    <row r="598" spans="1:17" x14ac:dyDescent="0.25">
      <c r="A598">
        <v>24.875</v>
      </c>
      <c r="B598">
        <v>0.17836371936751425</v>
      </c>
      <c r="D598">
        <v>24.875</v>
      </c>
      <c r="E598">
        <v>0.16717307185305577</v>
      </c>
      <c r="G598">
        <v>24.875</v>
      </c>
      <c r="H598">
        <v>0.15428534121161847</v>
      </c>
      <c r="J598">
        <v>24.875</v>
      </c>
      <c r="K598">
        <v>0.16096027142132327</v>
      </c>
      <c r="M598">
        <v>24.875</v>
      </c>
      <c r="N598">
        <v>0.13751543330341309</v>
      </c>
      <c r="P598">
        <v>24.875</v>
      </c>
      <c r="Q598">
        <v>0.16394780390997254</v>
      </c>
    </row>
    <row r="599" spans="1:17" x14ac:dyDescent="0.25">
      <c r="A599">
        <v>24.916666666666668</v>
      </c>
      <c r="B599">
        <v>0.17852513827574967</v>
      </c>
      <c r="D599">
        <v>24.916666666666668</v>
      </c>
      <c r="E599">
        <v>0.16730856547825224</v>
      </c>
      <c r="G599">
        <v>24.916666666666668</v>
      </c>
      <c r="H599">
        <v>0.1543940960908966</v>
      </c>
      <c r="J599">
        <v>24.916666666666668</v>
      </c>
      <c r="K599">
        <v>0.1610824342531107</v>
      </c>
      <c r="M599">
        <v>24.916666666666668</v>
      </c>
      <c r="N599">
        <v>0.13759622150445303</v>
      </c>
      <c r="P599">
        <v>24.916666666666668</v>
      </c>
      <c r="Q599">
        <v>0.16402873972212356</v>
      </c>
    </row>
    <row r="600" spans="1:17" x14ac:dyDescent="0.25">
      <c r="A600">
        <v>24.958333333333336</v>
      </c>
      <c r="B600">
        <v>0.17869664721339171</v>
      </c>
      <c r="D600">
        <v>24.958333333333336</v>
      </c>
      <c r="E600">
        <v>0.16745351146685203</v>
      </c>
      <c r="G600">
        <v>24.958333333333336</v>
      </c>
      <c r="H600">
        <v>0.15451156517629461</v>
      </c>
      <c r="J600">
        <v>24.958333333333336</v>
      </c>
      <c r="K600">
        <v>0.16121369330250226</v>
      </c>
      <c r="M600">
        <v>24.958333333333336</v>
      </c>
      <c r="N600">
        <v>0.13768476529629611</v>
      </c>
      <c r="P600">
        <v>24.958333333333336</v>
      </c>
      <c r="Q600">
        <v>0.1641188985101015</v>
      </c>
    </row>
    <row r="601" spans="1:17" x14ac:dyDescent="0.25">
      <c r="A601">
        <v>25</v>
      </c>
      <c r="B601">
        <v>0.1788580824536371</v>
      </c>
      <c r="D601">
        <v>25</v>
      </c>
      <c r="E601">
        <v>0.16758901700841253</v>
      </c>
      <c r="G601">
        <v>25</v>
      </c>
      <c r="H601">
        <v>0.15462031012657099</v>
      </c>
      <c r="J601">
        <v>25</v>
      </c>
      <c r="K601">
        <v>0.1613358568056707</v>
      </c>
      <c r="M601">
        <v>25</v>
      </c>
      <c r="N601">
        <v>0.13776552626845959</v>
      </c>
      <c r="P601">
        <v>25</v>
      </c>
      <c r="Q601">
        <v>0.16419982349024617</v>
      </c>
    </row>
    <row r="602" spans="1:17" x14ac:dyDescent="0.25">
      <c r="A602">
        <v>25.041666666666668</v>
      </c>
      <c r="B602">
        <v>0.17902531886384582</v>
      </c>
      <c r="D602">
        <v>25.041666666666668</v>
      </c>
      <c r="E602">
        <v>0.16772991684336994</v>
      </c>
      <c r="G602">
        <v>25.041666666666668</v>
      </c>
      <c r="H602">
        <v>0.15473399577662802</v>
      </c>
      <c r="J602">
        <v>25.041666666666668</v>
      </c>
      <c r="K602">
        <v>0.1614631949422195</v>
      </c>
      <c r="M602">
        <v>25.041666666666668</v>
      </c>
      <c r="N602">
        <v>0.13785064936244978</v>
      </c>
      <c r="P602">
        <v>25.041666666666668</v>
      </c>
      <c r="Q602">
        <v>0.1642858713873131</v>
      </c>
    </row>
    <row r="603" spans="1:17" x14ac:dyDescent="0.25">
      <c r="A603">
        <v>25.083333333333336</v>
      </c>
      <c r="B603">
        <v>0.1791926179001794</v>
      </c>
      <c r="D603">
        <v>25.083333333333336</v>
      </c>
      <c r="E603">
        <v>0.16787085287649472</v>
      </c>
      <c r="G603">
        <v>25.083333333333336</v>
      </c>
      <c r="H603">
        <v>0.15484768533193358</v>
      </c>
      <c r="J603">
        <v>25.083333333333336</v>
      </c>
      <c r="K603">
        <v>0.16159055290552551</v>
      </c>
      <c r="M603">
        <v>25.083333333333336</v>
      </c>
      <c r="N603">
        <v>0.1379357495355481</v>
      </c>
      <c r="P603">
        <v>25.083333333333336</v>
      </c>
      <c r="Q603">
        <v>0.16437185932720352</v>
      </c>
    </row>
    <row r="604" spans="1:17" x14ac:dyDescent="0.25">
      <c r="A604">
        <v>25.125</v>
      </c>
      <c r="B604">
        <v>0.17935999236204292</v>
      </c>
      <c r="D604">
        <v>25.125</v>
      </c>
      <c r="E604">
        <v>0.16801183309312007</v>
      </c>
      <c r="G604">
        <v>25.125</v>
      </c>
      <c r="H604">
        <v>0.15496138584951702</v>
      </c>
      <c r="J604">
        <v>25.125</v>
      </c>
      <c r="K604">
        <v>0.16171793822502936</v>
      </c>
      <c r="M604">
        <v>25.125</v>
      </c>
      <c r="N604">
        <v>0.13802083061271347</v>
      </c>
      <c r="P604">
        <v>25.125</v>
      </c>
      <c r="Q604">
        <v>0.16445778904941752</v>
      </c>
    </row>
    <row r="605" spans="1:17" x14ac:dyDescent="0.25">
      <c r="A605">
        <v>25.166666666666668</v>
      </c>
      <c r="B605">
        <v>0.17952744441961352</v>
      </c>
      <c r="D605">
        <v>25.166666666666668</v>
      </c>
      <c r="E605">
        <v>0.16815285891375342</v>
      </c>
      <c r="G605">
        <v>25.166666666666668</v>
      </c>
      <c r="H605">
        <v>0.15507509836056699</v>
      </c>
      <c r="J605">
        <v>25.166666666666668</v>
      </c>
      <c r="K605">
        <v>0.16184535212604637</v>
      </c>
      <c r="M605">
        <v>25.166666666666668</v>
      </c>
      <c r="N605">
        <v>0.13810589187227248</v>
      </c>
      <c r="P605">
        <v>25.166666666666668</v>
      </c>
      <c r="Q605">
        <v>0.16454366169236498</v>
      </c>
    </row>
    <row r="606" spans="1:17" x14ac:dyDescent="0.25">
      <c r="A606">
        <v>25.208333333333336</v>
      </c>
      <c r="B606">
        <v>0.1796949760284334</v>
      </c>
      <c r="D606">
        <v>25.208333333333336</v>
      </c>
      <c r="E606">
        <v>0.16829393156265451</v>
      </c>
      <c r="G606">
        <v>25.208333333333336</v>
      </c>
      <c r="H606">
        <v>0.15518882373786758</v>
      </c>
      <c r="J606">
        <v>25.208333333333336</v>
      </c>
      <c r="K606">
        <v>0.1619727956565111</v>
      </c>
      <c r="M606">
        <v>25.208333333333336</v>
      </c>
      <c r="N606">
        <v>0.13819093457230744</v>
      </c>
      <c r="P606">
        <v>25.208333333333336</v>
      </c>
      <c r="Q606">
        <v>0.16462947760857971</v>
      </c>
    </row>
    <row r="607" spans="1:17" x14ac:dyDescent="0.25">
      <c r="A607">
        <v>25.25</v>
      </c>
      <c r="B607">
        <v>0.17986258891707407</v>
      </c>
      <c r="D607">
        <v>25.25</v>
      </c>
      <c r="E607">
        <v>0.16843505206605308</v>
      </c>
      <c r="G607">
        <v>25.25</v>
      </c>
      <c r="H607">
        <v>0.15530256269362813</v>
      </c>
      <c r="J607">
        <v>25.25</v>
      </c>
      <c r="K607">
        <v>0.16210026968499422</v>
      </c>
      <c r="M607">
        <v>25.25</v>
      </c>
      <c r="N607">
        <v>0.13827595912295232</v>
      </c>
      <c r="P607">
        <v>25.25</v>
      </c>
      <c r="Q607">
        <v>0.16471523702191163</v>
      </c>
    </row>
    <row r="608" spans="1:17" x14ac:dyDescent="0.25">
      <c r="A608">
        <v>25.291666666666668</v>
      </c>
      <c r="B608">
        <v>0.18003028459475579</v>
      </c>
      <c r="D608">
        <v>25.291666666666668</v>
      </c>
      <c r="E608">
        <v>0.16857622125883673</v>
      </c>
      <c r="G608">
        <v>25.291666666666668</v>
      </c>
      <c r="H608">
        <v>0.15541631578501264</v>
      </c>
      <c r="J608">
        <v>25.291666666666668</v>
      </c>
      <c r="K608">
        <v>0.16222777490681461</v>
      </c>
      <c r="M608">
        <v>25.291666666666668</v>
      </c>
      <c r="N608">
        <v>0.1383609658087355</v>
      </c>
      <c r="P608">
        <v>25.291666666666668</v>
      </c>
      <c r="Q608">
        <v>0.16480094003168305</v>
      </c>
    </row>
    <row r="609" spans="1:17" x14ac:dyDescent="0.25">
      <c r="A609">
        <v>25.333333333333336</v>
      </c>
      <c r="B609">
        <v>0.18019806435954083</v>
      </c>
      <c r="D609">
        <v>25.333333333333336</v>
      </c>
      <c r="E609">
        <v>0.16871743979173567</v>
      </c>
      <c r="G609">
        <v>25.333333333333336</v>
      </c>
      <c r="H609">
        <v>0.1555300834200643</v>
      </c>
      <c r="J609">
        <v>25.333333333333336</v>
      </c>
      <c r="K609">
        <v>0.16235531185059732</v>
      </c>
      <c r="M609">
        <v>25.333333333333336</v>
      </c>
      <c r="N609">
        <v>0.13844595480185587</v>
      </c>
      <c r="P609">
        <v>25.333333333333336</v>
      </c>
      <c r="Q609">
        <v>0.16488658661759573</v>
      </c>
    </row>
    <row r="610" spans="1:17" x14ac:dyDescent="0.25">
      <c r="A610">
        <v>25.375</v>
      </c>
      <c r="B610">
        <v>0.18036592930687403</v>
      </c>
      <c r="D610">
        <v>25.375</v>
      </c>
      <c r="E610">
        <v>0.16885870813879397</v>
      </c>
      <c r="G610">
        <v>25.375</v>
      </c>
      <c r="H610">
        <v>0.15564386586385506</v>
      </c>
      <c r="J610">
        <v>25.375</v>
      </c>
      <c r="K610">
        <v>0.16248288088508797</v>
      </c>
      <c r="M610">
        <v>25.375</v>
      </c>
      <c r="N610">
        <v>0.13853092616691423</v>
      </c>
      <c r="P610">
        <v>25.375</v>
      </c>
      <c r="Q610">
        <v>0.16497217664479155</v>
      </c>
    </row>
    <row r="611" spans="1:17" x14ac:dyDescent="0.25">
      <c r="A611">
        <v>25.416666666666668</v>
      </c>
      <c r="B611">
        <v>0.18343184596205861</v>
      </c>
      <c r="D611">
        <v>25.416666666666668</v>
      </c>
      <c r="E611">
        <v>0.17172900203412114</v>
      </c>
      <c r="G611">
        <v>25.416666666666668</v>
      </c>
      <c r="H611">
        <v>0.15828950744050826</v>
      </c>
      <c r="J611">
        <v>25.416666666666668</v>
      </c>
      <c r="K611">
        <v>0.16524478571710219</v>
      </c>
      <c r="M611">
        <v>25.416666666666668</v>
      </c>
      <c r="N611">
        <v>0.14088564776871948</v>
      </c>
      <c r="P611">
        <v>25.416666666666668</v>
      </c>
      <c r="Q611">
        <v>0.1677763995047207</v>
      </c>
    </row>
    <row r="612" spans="1:17" x14ac:dyDescent="0.25">
      <c r="A612">
        <v>25.458333333333336</v>
      </c>
      <c r="B612">
        <v>0.18654988320038135</v>
      </c>
      <c r="D612">
        <v>25.458333333333336</v>
      </c>
      <c r="E612">
        <v>0.17464809092566894</v>
      </c>
      <c r="G612">
        <v>25.458333333333336</v>
      </c>
      <c r="H612">
        <v>0.16098012492396457</v>
      </c>
      <c r="J612">
        <v>25.458333333333336</v>
      </c>
      <c r="K612">
        <v>0.16805364293126063</v>
      </c>
      <c r="M612">
        <v>25.458333333333336</v>
      </c>
      <c r="N612">
        <v>0.14328039963775538</v>
      </c>
      <c r="P612">
        <v>25.458333333333336</v>
      </c>
      <c r="Q612">
        <v>0.17062829415326863</v>
      </c>
    </row>
    <row r="613" spans="1:17" x14ac:dyDescent="0.25">
      <c r="A613">
        <v>25.5</v>
      </c>
      <c r="B613">
        <v>0.1897209270717555</v>
      </c>
      <c r="D613">
        <v>25.5</v>
      </c>
      <c r="E613">
        <v>0.17761680432837298</v>
      </c>
      <c r="G613">
        <v>25.5</v>
      </c>
      <c r="H613">
        <v>0.16371648290463969</v>
      </c>
      <c r="J613">
        <v>25.5</v>
      </c>
      <c r="K613">
        <v>0.17091025071805976</v>
      </c>
      <c r="M613">
        <v>25.5</v>
      </c>
      <c r="N613">
        <v>0.14571586228856495</v>
      </c>
      <c r="P613">
        <v>25.5</v>
      </c>
      <c r="Q613">
        <v>0.17352867101084193</v>
      </c>
    </row>
    <row r="614" spans="1:17" x14ac:dyDescent="0.25">
      <c r="A614">
        <v>25.541666666666668</v>
      </c>
      <c r="B614">
        <v>0.19294587868894295</v>
      </c>
      <c r="D614">
        <v>25.541666666666668</v>
      </c>
      <c r="E614">
        <v>0.18063598585892301</v>
      </c>
      <c r="G614">
        <v>25.541666666666668</v>
      </c>
      <c r="H614">
        <v>0.16649935897098625</v>
      </c>
      <c r="J614">
        <v>25.541666666666668</v>
      </c>
      <c r="K614">
        <v>0.1738154208372345</v>
      </c>
      <c r="M614">
        <v>25.541666666666668</v>
      </c>
      <c r="N614">
        <v>0.14819272780443826</v>
      </c>
      <c r="P614">
        <v>25.541666666666668</v>
      </c>
      <c r="Q614">
        <v>0.17647835427499386</v>
      </c>
    </row>
    <row r="615" spans="1:17" x14ac:dyDescent="0.25">
      <c r="A615">
        <v>25.583333333333336</v>
      </c>
      <c r="B615">
        <v>0.1962256544836227</v>
      </c>
      <c r="D615">
        <v>25.583333333333336</v>
      </c>
      <c r="E615">
        <v>0.18370649347549239</v>
      </c>
      <c r="G615">
        <v>25.583333333333336</v>
      </c>
      <c r="H615">
        <v>0.16932954393046074</v>
      </c>
      <c r="J615">
        <v>25.583333333333336</v>
      </c>
      <c r="K615">
        <v>0.17676997884843512</v>
      </c>
      <c r="M615">
        <v>25.583333333333336</v>
      </c>
      <c r="N615">
        <v>0.15071170003408138</v>
      </c>
      <c r="P615">
        <v>25.583333333333336</v>
      </c>
      <c r="Q615">
        <v>0.17947818215463654</v>
      </c>
    </row>
    <row r="616" spans="1:17" x14ac:dyDescent="0.25">
      <c r="A616">
        <v>25.625</v>
      </c>
      <c r="B616">
        <v>0.19956118646681201</v>
      </c>
      <c r="D616">
        <v>25.625</v>
      </c>
      <c r="E616">
        <v>0.18682919972154352</v>
      </c>
      <c r="G616">
        <v>25.625</v>
      </c>
      <c r="H616">
        <v>0.17220784203424624</v>
      </c>
      <c r="J616">
        <v>25.625</v>
      </c>
      <c r="K616">
        <v>0.1797747643458262</v>
      </c>
      <c r="M616">
        <v>25.625</v>
      </c>
      <c r="N616">
        <v>0.15327349479162847</v>
      </c>
      <c r="P616">
        <v>25.625</v>
      </c>
      <c r="Q616">
        <v>0.18252900710823305</v>
      </c>
    </row>
    <row r="617" spans="1:17" x14ac:dyDescent="0.25">
      <c r="A617">
        <v>25.666666666666668</v>
      </c>
      <c r="B617">
        <v>0.20295342249371542</v>
      </c>
      <c r="D617">
        <v>25.666666666666668</v>
      </c>
      <c r="E617">
        <v>0.19000499197377743</v>
      </c>
      <c r="G617">
        <v>25.666666666666668</v>
      </c>
      <c r="H617">
        <v>0.17513507120579611</v>
      </c>
      <c r="J617">
        <v>25.666666666666668</v>
      </c>
      <c r="K617">
        <v>0.18283063119667298</v>
      </c>
      <c r="M617">
        <v>25.666666666666668</v>
      </c>
      <c r="N617">
        <v>0.15587884006005379</v>
      </c>
      <c r="P617">
        <v>25.666666666666668</v>
      </c>
      <c r="Q617">
        <v>0.18563169608604063</v>
      </c>
    </row>
    <row r="618" spans="1:17" x14ac:dyDescent="0.25">
      <c r="A618">
        <v>25.708333333333336</v>
      </c>
      <c r="B618">
        <v>0.20640332653307633</v>
      </c>
      <c r="D618">
        <v>25.708333333333336</v>
      </c>
      <c r="E618">
        <v>0.19323477269429931</v>
      </c>
      <c r="G618">
        <v>25.708333333333336</v>
      </c>
      <c r="H618">
        <v>0.1781120632732624</v>
      </c>
      <c r="J618">
        <v>25.708333333333336</v>
      </c>
      <c r="K618">
        <v>0.18593844778398411</v>
      </c>
      <c r="M618">
        <v>25.708333333333336</v>
      </c>
      <c r="N618">
        <v>0.15852847619804242</v>
      </c>
      <c r="P618">
        <v>25.708333333333336</v>
      </c>
      <c r="Q618">
        <v>0.18878713077647105</v>
      </c>
    </row>
    <row r="619" spans="1:17" x14ac:dyDescent="0.25">
      <c r="A619">
        <v>25.75</v>
      </c>
      <c r="B619">
        <v>0.20991187894110633</v>
      </c>
      <c r="D619">
        <v>25.75</v>
      </c>
      <c r="E619">
        <v>0.1965194596870701</v>
      </c>
      <c r="G619">
        <v>25.75</v>
      </c>
      <c r="H619">
        <v>0.18113966420587549</v>
      </c>
      <c r="J619">
        <v>25.75</v>
      </c>
      <c r="K619">
        <v>0.18909909725327956</v>
      </c>
      <c r="M619">
        <v>25.75</v>
      </c>
      <c r="N619">
        <v>0.16122315615037686</v>
      </c>
      <c r="P619">
        <v>25.75</v>
      </c>
      <c r="Q619">
        <v>0.19199620785663871</v>
      </c>
    </row>
    <row r="620" spans="1:17" x14ac:dyDescent="0.25">
      <c r="A620">
        <v>25.791666666666668</v>
      </c>
      <c r="B620">
        <v>0.21348007674007285</v>
      </c>
      <c r="D620">
        <v>25.791666666666668</v>
      </c>
      <c r="E620">
        <v>0.19985998635871793</v>
      </c>
      <c r="G620">
        <v>25.791666666666668</v>
      </c>
      <c r="H620">
        <v>0.18421873435434308</v>
      </c>
      <c r="J620">
        <v>25.791666666666668</v>
      </c>
      <c r="K620">
        <v>0.19231347776355295</v>
      </c>
      <c r="M620">
        <v>25.791666666666668</v>
      </c>
      <c r="N620">
        <v>0.16396364566190094</v>
      </c>
      <c r="P620">
        <v>25.791666666666668</v>
      </c>
      <c r="Q620">
        <v>0.19525983924716933</v>
      </c>
    </row>
    <row r="621" spans="1:17" x14ac:dyDescent="0.25">
      <c r="A621">
        <v>25.833333333333336</v>
      </c>
      <c r="B621">
        <v>0.21710893390162173</v>
      </c>
      <c r="D621">
        <v>25.833333333333336</v>
      </c>
      <c r="E621">
        <v>0.20325730198378392</v>
      </c>
      <c r="G621">
        <v>25.833333333333336</v>
      </c>
      <c r="H621">
        <v>0.18735014869533462</v>
      </c>
      <c r="J621">
        <v>25.833333333333336</v>
      </c>
      <c r="K621">
        <v>0.19558250274250105</v>
      </c>
      <c r="M621">
        <v>25.833333333333336</v>
      </c>
      <c r="N621">
        <v>0.16675072349512102</v>
      </c>
      <c r="P621">
        <v>25.833333333333336</v>
      </c>
      <c r="Q621">
        <v>0.19857895237133882</v>
      </c>
    </row>
    <row r="622" spans="1:17" x14ac:dyDescent="0.25">
      <c r="A622">
        <v>25.875</v>
      </c>
      <c r="B622">
        <v>0.22079948163491706</v>
      </c>
      <c r="D622">
        <v>25.875</v>
      </c>
      <c r="E622">
        <v>0.20671237197447598</v>
      </c>
      <c r="G622">
        <v>25.875</v>
      </c>
      <c r="H622">
        <v>0.190534797080123</v>
      </c>
      <c r="J622">
        <v>25.875</v>
      </c>
      <c r="K622">
        <v>0.1989071011460912</v>
      </c>
      <c r="M622">
        <v>25.875</v>
      </c>
      <c r="N622">
        <v>0.16958518165150568</v>
      </c>
      <c r="P622">
        <v>25.875</v>
      </c>
      <c r="Q622">
        <v>0.20195449041861932</v>
      </c>
    </row>
    <row r="623" spans="1:17" x14ac:dyDescent="0.25">
      <c r="A623">
        <v>25.916666666666668</v>
      </c>
      <c r="B623">
        <v>0.22107915793906735</v>
      </c>
      <c r="D623">
        <v>25.916666666666668</v>
      </c>
      <c r="E623">
        <v>0.20694963159284327</v>
      </c>
      <c r="G623">
        <v>25.916666666666668</v>
      </c>
      <c r="H623">
        <v>0.19072756021791284</v>
      </c>
      <c r="J623">
        <v>25.916666666666668</v>
      </c>
      <c r="K623">
        <v>0.19912231222400906</v>
      </c>
      <c r="M623">
        <v>25.916666666666668</v>
      </c>
      <c r="N623">
        <v>0.1697303108489959</v>
      </c>
      <c r="P623">
        <v>25.916666666666668</v>
      </c>
      <c r="Q623">
        <v>0.20212120389323596</v>
      </c>
    </row>
    <row r="624" spans="1:17" x14ac:dyDescent="0.25">
      <c r="A624">
        <v>25.958333333333336</v>
      </c>
      <c r="B624">
        <v>0.22137064082591409</v>
      </c>
      <c r="D624">
        <v>25.958333333333336</v>
      </c>
      <c r="E624">
        <v>0.20719795959678208</v>
      </c>
      <c r="G624">
        <v>25.958333333333336</v>
      </c>
      <c r="H624">
        <v>0.19093052299063973</v>
      </c>
      <c r="J624">
        <v>25.958333333333336</v>
      </c>
      <c r="K624">
        <v>0.19934817607925029</v>
      </c>
      <c r="M624">
        <v>25.958333333333336</v>
      </c>
      <c r="N624">
        <v>0.16988450899054366</v>
      </c>
      <c r="P624">
        <v>25.958333333333336</v>
      </c>
      <c r="Q624">
        <v>0.20229871615386386</v>
      </c>
    </row>
    <row r="625" spans="1:17" x14ac:dyDescent="0.25">
      <c r="A625">
        <v>26</v>
      </c>
      <c r="B625">
        <v>0.22166239902607357</v>
      </c>
      <c r="D625">
        <v>26</v>
      </c>
      <c r="E625">
        <v>0.20744651114528578</v>
      </c>
      <c r="G625">
        <v>26</v>
      </c>
      <c r="H625">
        <v>0.19113365617640959</v>
      </c>
      <c r="J625">
        <v>26</v>
      </c>
      <c r="K625">
        <v>0.19957424354217776</v>
      </c>
      <c r="M625">
        <v>26</v>
      </c>
      <c r="N625">
        <v>0.17003881023322773</v>
      </c>
      <c r="P625">
        <v>26</v>
      </c>
      <c r="Q625">
        <v>0.20247633854912173</v>
      </c>
    </row>
    <row r="626" spans="1:17" x14ac:dyDescent="0.25">
      <c r="A626">
        <v>26.041666666666668</v>
      </c>
      <c r="B626">
        <v>0.22195445665742342</v>
      </c>
      <c r="D626">
        <v>26.041666666666668</v>
      </c>
      <c r="E626">
        <v>0.20769530883302836</v>
      </c>
      <c r="G626">
        <v>26.041666666666668</v>
      </c>
      <c r="H626">
        <v>0.1913369738229431</v>
      </c>
      <c r="J626">
        <v>26.041666666666668</v>
      </c>
      <c r="K626">
        <v>0.19980052928121581</v>
      </c>
      <c r="M626">
        <v>26.041666666666668</v>
      </c>
      <c r="N626">
        <v>0.17019322707185294</v>
      </c>
      <c r="P626">
        <v>26.041666666666668</v>
      </c>
      <c r="Q626">
        <v>0.20265408595756434</v>
      </c>
    </row>
    <row r="627" spans="1:17" x14ac:dyDescent="0.25">
      <c r="A627">
        <v>26.083333333333332</v>
      </c>
      <c r="B627">
        <v>0.2222468139466946</v>
      </c>
      <c r="D627">
        <v>26.083333333333332</v>
      </c>
      <c r="E627">
        <v>0.2079443528078464</v>
      </c>
      <c r="G627">
        <v>26.083333333333332</v>
      </c>
      <c r="H627">
        <v>0.191540475371962</v>
      </c>
      <c r="J627">
        <v>26.083333333333332</v>
      </c>
      <c r="K627">
        <v>0.20002703273443864</v>
      </c>
      <c r="M627">
        <v>26.083333333333332</v>
      </c>
      <c r="N627">
        <v>0.17034775896783047</v>
      </c>
      <c r="P627">
        <v>26.083333333333332</v>
      </c>
      <c r="Q627">
        <v>0.20283195772460952</v>
      </c>
    </row>
    <row r="628" spans="1:17" x14ac:dyDescent="0.25">
      <c r="A628">
        <v>26.125</v>
      </c>
      <c r="B628">
        <v>0.22253947092982371</v>
      </c>
      <c r="D628">
        <v>26.125</v>
      </c>
      <c r="E628">
        <v>0.20819364305971419</v>
      </c>
      <c r="G628">
        <v>26.125</v>
      </c>
      <c r="H628">
        <v>0.19174416011510709</v>
      </c>
      <c r="J628">
        <v>26.125</v>
      </c>
      <c r="K628">
        <v>0.20025375317113081</v>
      </c>
      <c r="M628">
        <v>26.125</v>
      </c>
      <c r="N628">
        <v>0.17050240527178698</v>
      </c>
      <c r="P628">
        <v>26.125</v>
      </c>
      <c r="Q628">
        <v>0.2030099530690086</v>
      </c>
    </row>
    <row r="629" spans="1:17" x14ac:dyDescent="0.25">
      <c r="A629">
        <v>26.166666666666668</v>
      </c>
      <c r="B629">
        <v>0.2228324274161432</v>
      </c>
      <c r="D629">
        <v>26.166666666666668</v>
      </c>
      <c r="E629">
        <v>0.20844317938597035</v>
      </c>
      <c r="G629">
        <v>26.166666666666668</v>
      </c>
      <c r="H629">
        <v>0.19194802718228154</v>
      </c>
      <c r="J629">
        <v>26.166666666666668</v>
      </c>
      <c r="K629">
        <v>0.20048068968024907</v>
      </c>
      <c r="M629">
        <v>26.166666666666668</v>
      </c>
      <c r="N629">
        <v>0.17065716521199609</v>
      </c>
      <c r="P629">
        <v>26.166666666666668</v>
      </c>
      <c r="Q629">
        <v>0.20318807106879039</v>
      </c>
    </row>
    <row r="630" spans="1:17" x14ac:dyDescent="0.25">
      <c r="A630">
        <v>26.208333333333332</v>
      </c>
      <c r="B630">
        <v>0.22312568300091376</v>
      </c>
      <c r="D630">
        <v>26.208333333333332</v>
      </c>
      <c r="E630">
        <v>0.20869296140203303</v>
      </c>
      <c r="G630">
        <v>26.208333333333332</v>
      </c>
      <c r="H630">
        <v>0.19215207555065164</v>
      </c>
      <c r="J630">
        <v>26.208333333333332</v>
      </c>
      <c r="K630">
        <v>0.20070784118039489</v>
      </c>
      <c r="M630">
        <v>26.208333333333332</v>
      </c>
      <c r="N630">
        <v>0.1708120379012982</v>
      </c>
      <c r="P630">
        <v>26.208333333333332</v>
      </c>
      <c r="Q630">
        <v>0.20336631066925354</v>
      </c>
    </row>
    <row r="631" spans="1:17" x14ac:dyDescent="0.25">
      <c r="A631">
        <v>26.25</v>
      </c>
      <c r="B631">
        <v>0.2234113673487709</v>
      </c>
      <c r="D631">
        <v>26.25</v>
      </c>
      <c r="E631">
        <v>0.20893565008976417</v>
      </c>
      <c r="G631">
        <v>26.25</v>
      </c>
      <c r="H631">
        <v>0.19234956917916035</v>
      </c>
      <c r="J631">
        <v>26.25</v>
      </c>
      <c r="K631">
        <v>0.200928160213344</v>
      </c>
      <c r="M631">
        <v>26.25</v>
      </c>
      <c r="N631">
        <v>0.17096105698422587</v>
      </c>
      <c r="P631">
        <v>26.25</v>
      </c>
      <c r="Q631">
        <v>0.20353761228650175</v>
      </c>
    </row>
    <row r="632" spans="1:17" x14ac:dyDescent="0.25">
      <c r="A632">
        <v>26.291666666666668</v>
      </c>
      <c r="B632">
        <v>0.22370183284114081</v>
      </c>
      <c r="D632">
        <v>26.291666666666668</v>
      </c>
      <c r="E632">
        <v>0.20918276062189828</v>
      </c>
      <c r="G632">
        <v>26.291666666666668</v>
      </c>
      <c r="H632">
        <v>0.1925510715990898</v>
      </c>
      <c r="J632">
        <v>26.291666666666668</v>
      </c>
      <c r="K632">
        <v>0.20115269819889131</v>
      </c>
      <c r="M632">
        <v>26.291666666666668</v>
      </c>
      <c r="N632">
        <v>0.17111357991247736</v>
      </c>
      <c r="P632">
        <v>26.291666666666668</v>
      </c>
      <c r="Q632">
        <v>0.20371304885250968</v>
      </c>
    </row>
    <row r="633" spans="1:17" x14ac:dyDescent="0.25">
      <c r="A633">
        <v>26.333333333333332</v>
      </c>
      <c r="B633">
        <v>0.22399258734774752</v>
      </c>
      <c r="D633">
        <v>26.333333333333332</v>
      </c>
      <c r="E633">
        <v>0.209430107919133</v>
      </c>
      <c r="G633">
        <v>26.333333333333332</v>
      </c>
      <c r="H633">
        <v>0.19275274458212288</v>
      </c>
      <c r="J633">
        <v>26.333333333333332</v>
      </c>
      <c r="K633">
        <v>0.20137743998644969</v>
      </c>
      <c r="M633">
        <v>26.333333333333332</v>
      </c>
      <c r="N633">
        <v>0.1712662059847691</v>
      </c>
      <c r="P633">
        <v>26.333333333333332</v>
      </c>
      <c r="Q633">
        <v>0.20388859561046255</v>
      </c>
    </row>
    <row r="634" spans="1:17" x14ac:dyDescent="0.25">
      <c r="A634">
        <v>26.375</v>
      </c>
      <c r="B634">
        <v>0.22428364138743895</v>
      </c>
      <c r="D634">
        <v>26.375</v>
      </c>
      <c r="E634">
        <v>0.20967769833876909</v>
      </c>
      <c r="G634">
        <v>26.375</v>
      </c>
      <c r="H634">
        <v>0.19295459385580543</v>
      </c>
      <c r="J634">
        <v>26.375</v>
      </c>
      <c r="K634">
        <v>0.20160239162382734</v>
      </c>
      <c r="M634">
        <v>26.375</v>
      </c>
      <c r="N634">
        <v>0.1714189401663552</v>
      </c>
      <c r="P634">
        <v>26.375</v>
      </c>
      <c r="Q634">
        <v>0.20406425840713868</v>
      </c>
    </row>
    <row r="635" spans="1:17" x14ac:dyDescent="0.25">
      <c r="A635">
        <v>26.416666666666668</v>
      </c>
      <c r="B635">
        <v>0.22809615914799317</v>
      </c>
      <c r="D635">
        <v>26.416666666666668</v>
      </c>
      <c r="E635">
        <v>0.21324191506749599</v>
      </c>
      <c r="G635">
        <v>26.416666666666668</v>
      </c>
      <c r="H635">
        <v>0.19623451780832191</v>
      </c>
      <c r="J635">
        <v>26.416666666666668</v>
      </c>
      <c r="K635">
        <v>0.20502932813840008</v>
      </c>
      <c r="M635">
        <v>26.416666666666668</v>
      </c>
      <c r="N635">
        <v>0.17433275800615092</v>
      </c>
      <c r="P635">
        <v>26.416666666666668</v>
      </c>
      <c r="Q635">
        <v>0.20753304665702774</v>
      </c>
    </row>
    <row r="636" spans="1:17" x14ac:dyDescent="0.25">
      <c r="A636">
        <v>26.458333333333332</v>
      </c>
      <c r="B636">
        <v>0.23197348971047671</v>
      </c>
      <c r="D636">
        <v>26.458333333333332</v>
      </c>
      <c r="E636">
        <v>0.21686672348061106</v>
      </c>
      <c r="G636">
        <v>26.458333333333332</v>
      </c>
      <c r="H636">
        <v>0.19957020046803106</v>
      </c>
      <c r="J636">
        <v>26.458333333333332</v>
      </c>
      <c r="K636">
        <v>0.20851452257372063</v>
      </c>
      <c r="M636">
        <v>26.458333333333332</v>
      </c>
      <c r="N636">
        <v>0.17729611074922316</v>
      </c>
      <c r="P636">
        <v>26.458333333333332</v>
      </c>
      <c r="Q636">
        <v>0.21106080430716487</v>
      </c>
    </row>
    <row r="637" spans="1:17" x14ac:dyDescent="0.25">
      <c r="A637">
        <v>26.5</v>
      </c>
      <c r="B637">
        <v>0.23591673489252252</v>
      </c>
      <c r="D637">
        <v>26.5</v>
      </c>
      <c r="E637">
        <v>0.22055315363674916</v>
      </c>
      <c r="G637">
        <v>26.5</v>
      </c>
      <c r="H637">
        <v>0.20296258973295522</v>
      </c>
      <c r="J637">
        <v>26.5</v>
      </c>
      <c r="K637">
        <v>0.21205896531444154</v>
      </c>
      <c r="M637">
        <v>26.5</v>
      </c>
      <c r="N637">
        <v>0.18030984048892768</v>
      </c>
      <c r="P637">
        <v>26.5</v>
      </c>
      <c r="Q637">
        <v>0.21464853383735435</v>
      </c>
    </row>
    <row r="638" spans="1:17" x14ac:dyDescent="0.25">
      <c r="A638">
        <v>26.541666666666668</v>
      </c>
      <c r="B638">
        <v>0.23992701524266311</v>
      </c>
      <c r="D638">
        <v>26.541666666666668</v>
      </c>
      <c r="E638">
        <v>0.22430225310554158</v>
      </c>
      <c r="G638">
        <v>26.541666666666668</v>
      </c>
      <c r="H638">
        <v>0.20641264961538319</v>
      </c>
      <c r="J638">
        <v>26.541666666666668</v>
      </c>
      <c r="K638">
        <v>0.21566366358175473</v>
      </c>
      <c r="M638">
        <v>26.541666666666668</v>
      </c>
      <c r="N638">
        <v>0.18337480363420719</v>
      </c>
      <c r="P638">
        <v>26.541666666666668</v>
      </c>
      <c r="Q638">
        <v>0.21829725476955711</v>
      </c>
    </row>
    <row r="639" spans="1:17" x14ac:dyDescent="0.25">
      <c r="A639">
        <v>26.583333333333332</v>
      </c>
      <c r="B639">
        <v>0.24400547035875605</v>
      </c>
      <c r="D639">
        <v>26.583333333333332</v>
      </c>
      <c r="E639">
        <v>0.22811508726530347</v>
      </c>
      <c r="G639">
        <v>26.583333333333332</v>
      </c>
      <c r="H639">
        <v>0.20992136051581239</v>
      </c>
      <c r="J639">
        <v>26.583333333333332</v>
      </c>
      <c r="K639">
        <v>0.21932964171961222</v>
      </c>
      <c r="M639">
        <v>26.583333333333332</v>
      </c>
      <c r="N639">
        <v>0.18649187115295637</v>
      </c>
      <c r="P639">
        <v>26.583333333333332</v>
      </c>
      <c r="Q639">
        <v>0.22200800395760723</v>
      </c>
    </row>
    <row r="640" spans="1:17" x14ac:dyDescent="0.25">
      <c r="A640">
        <v>26.625</v>
      </c>
      <c r="B640">
        <v>0.2481532592118226</v>
      </c>
      <c r="D640">
        <v>26.625</v>
      </c>
      <c r="E640">
        <v>0.23199273960578135</v>
      </c>
      <c r="G640">
        <v>26.625</v>
      </c>
      <c r="H640">
        <v>0.21348971950154885</v>
      </c>
      <c r="J640">
        <v>26.625</v>
      </c>
      <c r="K640">
        <v>0.22305794148581343</v>
      </c>
      <c r="M640">
        <v>26.625</v>
      </c>
      <c r="N640">
        <v>0.18966192881952434</v>
      </c>
      <c r="P640">
        <v>26.625</v>
      </c>
      <c r="Q640">
        <v>0.22578183588185424</v>
      </c>
    </row>
    <row r="641" spans="1:17" x14ac:dyDescent="0.25">
      <c r="A641">
        <v>26.666666666666668</v>
      </c>
      <c r="B641">
        <v>0.25237156047539139</v>
      </c>
      <c r="D641">
        <v>26.666666666666668</v>
      </c>
      <c r="E641">
        <v>0.23593631203604731</v>
      </c>
      <c r="G641">
        <v>26.666666666666668</v>
      </c>
      <c r="H641">
        <v>0.21711874059004291</v>
      </c>
      <c r="J641">
        <v>26.666666666666668</v>
      </c>
      <c r="K641">
        <v>0.22684962234803988</v>
      </c>
      <c r="M641">
        <v>26.666666666666668</v>
      </c>
      <c r="N641">
        <v>0.19288587746642388</v>
      </c>
      <c r="P641">
        <v>26.666666666666668</v>
      </c>
      <c r="Q641">
        <v>0.2296198229488135</v>
      </c>
    </row>
    <row r="642" spans="1:17" x14ac:dyDescent="0.25">
      <c r="A642">
        <v>26.708333333333332</v>
      </c>
      <c r="B642">
        <v>0.25666157286044061</v>
      </c>
      <c r="D642">
        <v>26.708333333333332</v>
      </c>
      <c r="E642">
        <v>0.23994692519762775</v>
      </c>
      <c r="G642">
        <v>26.708333333333332</v>
      </c>
      <c r="H642">
        <v>0.2208094550370413</v>
      </c>
      <c r="J642">
        <v>26.708333333333332</v>
      </c>
      <c r="K642">
        <v>0.23070576178492425</v>
      </c>
      <c r="M642">
        <v>26.708333333333332</v>
      </c>
      <c r="N642">
        <v>0.1961646332403208</v>
      </c>
      <c r="P642">
        <v>26.708333333333332</v>
      </c>
      <c r="Q642">
        <v>0.23352305579591104</v>
      </c>
    </row>
    <row r="643" spans="1:17" x14ac:dyDescent="0.25">
      <c r="A643">
        <v>26.75</v>
      </c>
      <c r="B643">
        <v>0.26102451545603589</v>
      </c>
      <c r="D643">
        <v>26.75</v>
      </c>
      <c r="E643">
        <v>0.24402571878295506</v>
      </c>
      <c r="G643">
        <v>26.75</v>
      </c>
      <c r="H643">
        <v>0.22456291162963868</v>
      </c>
      <c r="J643">
        <v>26.75</v>
      </c>
      <c r="K643">
        <v>0.23462745559223563</v>
      </c>
      <c r="M643">
        <v>26.75</v>
      </c>
      <c r="N643">
        <v>0.19949912786237398</v>
      </c>
      <c r="P643">
        <v>26.75</v>
      </c>
      <c r="Q643">
        <v>0.23749264360140926</v>
      </c>
    </row>
    <row r="644" spans="1:17" x14ac:dyDescent="0.25">
      <c r="A644">
        <v>26.791666666666668</v>
      </c>
      <c r="B644">
        <v>0.26546162807575613</v>
      </c>
      <c r="D644">
        <v>26.791666666666668</v>
      </c>
      <c r="E644">
        <v>0.24817385185923302</v>
      </c>
      <c r="G644">
        <v>26.791666666666668</v>
      </c>
      <c r="H644">
        <v>0.22838017698431023</v>
      </c>
      <c r="J644">
        <v>26.791666666666668</v>
      </c>
      <c r="K644">
        <v>0.23861581819427138</v>
      </c>
      <c r="M644">
        <v>26.791666666666668</v>
      </c>
      <c r="N644">
        <v>0.20289030889300202</v>
      </c>
      <c r="P644">
        <v>26.791666666666668</v>
      </c>
      <c r="Q644">
        <v>0.24152971439960086</v>
      </c>
    </row>
    <row r="645" spans="1:17" x14ac:dyDescent="0.25">
      <c r="A645">
        <v>26.833333333333332</v>
      </c>
      <c r="B645">
        <v>0.26997417161001175</v>
      </c>
      <c r="D645">
        <v>26.833333333333332</v>
      </c>
      <c r="E645">
        <v>0.25239250319780776</v>
      </c>
      <c r="G645">
        <v>26.833333333333332</v>
      </c>
      <c r="H645">
        <v>0.23226233585001113</v>
      </c>
      <c r="J645">
        <v>26.833333333333332</v>
      </c>
      <c r="K645">
        <v>0.2426719829605416</v>
      </c>
      <c r="M645">
        <v>26.833333333333332</v>
      </c>
      <c r="N645">
        <v>0.20633914000115075</v>
      </c>
      <c r="P645">
        <v>26.833333333333332</v>
      </c>
      <c r="Q645">
        <v>0.2456354154013618</v>
      </c>
    </row>
    <row r="646" spans="1:17" x14ac:dyDescent="0.25">
      <c r="A646">
        <v>26.875</v>
      </c>
      <c r="B646">
        <v>0.27456342838434949</v>
      </c>
      <c r="D646">
        <v>26.875</v>
      </c>
      <c r="E646">
        <v>0.25668287160913811</v>
      </c>
      <c r="G646">
        <v>26.875</v>
      </c>
      <c r="H646">
        <v>0.23621049141642914</v>
      </c>
      <c r="J646">
        <v>26.875</v>
      </c>
      <c r="K646">
        <v>0.2467971025278386</v>
      </c>
      <c r="M646">
        <v>26.875</v>
      </c>
      <c r="N646">
        <v>0.20984660123813803</v>
      </c>
      <c r="P646">
        <v>26.875</v>
      </c>
      <c r="Q646">
        <v>0.24981091332015257</v>
      </c>
    </row>
    <row r="647" spans="1:17" x14ac:dyDescent="0.25">
      <c r="A647">
        <v>26.916666666666668</v>
      </c>
      <c r="B647">
        <v>0.27496955959643876</v>
      </c>
      <c r="D647">
        <v>26.916666666666668</v>
      </c>
      <c r="E647">
        <v>0.25703639513016663</v>
      </c>
      <c r="G647">
        <v>26.916666666666668</v>
      </c>
      <c r="H647">
        <v>0.23650672288925317</v>
      </c>
      <c r="J647">
        <v>26.916666666666668</v>
      </c>
      <c r="K647">
        <v>0.24712251065998606</v>
      </c>
      <c r="M647">
        <v>26.916666666666668</v>
      </c>
      <c r="N647">
        <v>0.21007838584664737</v>
      </c>
      <c r="P647">
        <v>26.916666666666668</v>
      </c>
      <c r="Q647">
        <v>0.25007546337076425</v>
      </c>
    </row>
    <row r="648" spans="1:17" x14ac:dyDescent="0.25">
      <c r="A648">
        <v>26.958333333333332</v>
      </c>
      <c r="B648">
        <v>0.27539031003269143</v>
      </c>
      <c r="D648">
        <v>26.958333333333332</v>
      </c>
      <c r="E648">
        <v>0.25740361889828239</v>
      </c>
      <c r="G648">
        <v>26.958333333333332</v>
      </c>
      <c r="H648">
        <v>0.23681557854996821</v>
      </c>
      <c r="J648">
        <v>26.958333333333332</v>
      </c>
      <c r="K648">
        <v>0.24746109964869764</v>
      </c>
      <c r="M648">
        <v>26.958333333333332</v>
      </c>
      <c r="N648">
        <v>0.2103214038022492</v>
      </c>
      <c r="P648">
        <v>26.958333333333332</v>
      </c>
      <c r="Q648">
        <v>0.25035339362602554</v>
      </c>
    </row>
    <row r="649" spans="1:17" x14ac:dyDescent="0.25">
      <c r="A649">
        <v>27</v>
      </c>
      <c r="B649">
        <v>0.27581145385710315</v>
      </c>
      <c r="D649">
        <v>27</v>
      </c>
      <c r="E649">
        <v>0.2577711911651881</v>
      </c>
      <c r="G649">
        <v>27</v>
      </c>
      <c r="H649">
        <v>0.23712471476668659</v>
      </c>
      <c r="J649">
        <v>27</v>
      </c>
      <c r="K649">
        <v>0.24780000369795518</v>
      </c>
      <c r="M649">
        <v>27</v>
      </c>
      <c r="N649">
        <v>0.21056462778484925</v>
      </c>
      <c r="P649">
        <v>27</v>
      </c>
      <c r="Q649">
        <v>0.25063155208774168</v>
      </c>
    </row>
    <row r="650" spans="1:17" x14ac:dyDescent="0.25">
      <c r="A650">
        <v>27.041666666666668</v>
      </c>
      <c r="B650">
        <v>0.27623302555998325</v>
      </c>
      <c r="D650">
        <v>27.041666666666668</v>
      </c>
      <c r="E650">
        <v>0.25813913587080545</v>
      </c>
      <c r="G650">
        <v>27.041666666666668</v>
      </c>
      <c r="H650">
        <v>0.23743415378982907</v>
      </c>
      <c r="J650">
        <v>27.041666666666668</v>
      </c>
      <c r="K650">
        <v>0.24813924593558864</v>
      </c>
      <c r="M650">
        <v>27.041666666666668</v>
      </c>
      <c r="N650">
        <v>0.21080807779530389</v>
      </c>
      <c r="P650">
        <v>27.041666666666668</v>
      </c>
      <c r="Q650">
        <v>0.25090996265329824</v>
      </c>
    </row>
    <row r="651" spans="1:17" x14ac:dyDescent="0.25">
      <c r="A651">
        <v>27.083333333333332</v>
      </c>
      <c r="B651">
        <v>0.27665502416118898</v>
      </c>
      <c r="D651">
        <v>27.083333333333332</v>
      </c>
      <c r="E651">
        <v>0.25850745088068089</v>
      </c>
      <c r="G651">
        <v>27.083333333333332</v>
      </c>
      <c r="H651">
        <v>0.23774389378412503</v>
      </c>
      <c r="J651">
        <v>27.083333333333332</v>
      </c>
      <c r="K651">
        <v>0.24847882437403429</v>
      </c>
      <c r="M651">
        <v>27.083333333333332</v>
      </c>
      <c r="N651">
        <v>0.21105175233845352</v>
      </c>
      <c r="P651">
        <v>27.083333333333332</v>
      </c>
      <c r="Q651">
        <v>0.25118862358890548</v>
      </c>
    </row>
    <row r="652" spans="1:17" x14ac:dyDescent="0.25">
      <c r="A652">
        <v>27.125</v>
      </c>
      <c r="B652">
        <v>0.27707744850911681</v>
      </c>
      <c r="D652">
        <v>27.125</v>
      </c>
      <c r="E652">
        <v>0.25887613388304292</v>
      </c>
      <c r="G652">
        <v>27.125</v>
      </c>
      <c r="H652">
        <v>0.23805393277005396</v>
      </c>
      <c r="J652">
        <v>27.125</v>
      </c>
      <c r="K652">
        <v>0.24881873686468398</v>
      </c>
      <c r="M652">
        <v>27.125</v>
      </c>
      <c r="N652">
        <v>0.2112956498112788</v>
      </c>
      <c r="P652">
        <v>27.125</v>
      </c>
      <c r="Q652">
        <v>0.2514675330397278</v>
      </c>
    </row>
    <row r="653" spans="1:17" x14ac:dyDescent="0.25">
      <c r="A653">
        <v>27.166666666666668</v>
      </c>
      <c r="B653">
        <v>0.2775002972060906</v>
      </c>
      <c r="D653">
        <v>27.166666666666668</v>
      </c>
      <c r="E653">
        <v>0.25924518235002864</v>
      </c>
      <c r="G653">
        <v>27.166666666666668</v>
      </c>
      <c r="H653">
        <v>0.23836426858708584</v>
      </c>
      <c r="J653">
        <v>27.166666666666668</v>
      </c>
      <c r="K653">
        <v>0.24915898106006801</v>
      </c>
      <c r="M653">
        <v>27.166666666666668</v>
      </c>
      <c r="N653">
        <v>0.21153976846908085</v>
      </c>
      <c r="P653">
        <v>27.166666666666668</v>
      </c>
      <c r="Q653">
        <v>0.25174668898919111</v>
      </c>
    </row>
    <row r="654" spans="1:17" x14ac:dyDescent="0.25">
      <c r="A654">
        <v>27.208333333333332</v>
      </c>
      <c r="B654">
        <v>0.27792356862150902</v>
      </c>
      <c r="D654">
        <v>27.208333333333332</v>
      </c>
      <c r="E654">
        <v>0.25961459354949856</v>
      </c>
      <c r="G654">
        <v>27.208333333333332</v>
      </c>
      <c r="H654">
        <v>0.23867489890365101</v>
      </c>
      <c r="J654">
        <v>27.208333333333332</v>
      </c>
      <c r="K654">
        <v>0.24949955442476512</v>
      </c>
      <c r="M654">
        <v>27.208333333333332</v>
      </c>
      <c r="N654">
        <v>0.21178410643336362</v>
      </c>
      <c r="P654">
        <v>27.208333333333332</v>
      </c>
      <c r="Q654">
        <v>0.2520260892680169</v>
      </c>
    </row>
    <row r="655" spans="1:17" x14ac:dyDescent="0.25">
      <c r="A655">
        <v>27.25</v>
      </c>
      <c r="B655">
        <v>0.27834726090498579</v>
      </c>
      <c r="D655">
        <v>27.25</v>
      </c>
      <c r="E655">
        <v>0.25998436455693097</v>
      </c>
      <c r="G655">
        <v>27.25</v>
      </c>
      <c r="H655">
        <v>0.23898582122716491</v>
      </c>
      <c r="J655">
        <v>27.25</v>
      </c>
      <c r="K655">
        <v>0.24984045424637907</v>
      </c>
      <c r="M655">
        <v>27.25</v>
      </c>
      <c r="N655">
        <v>0.21202866169974982</v>
      </c>
      <c r="P655">
        <v>27.25</v>
      </c>
      <c r="Q655">
        <v>0.25230573156328812</v>
      </c>
    </row>
    <row r="656" spans="1:17" x14ac:dyDescent="0.25">
      <c r="A656">
        <v>27.291666666666668</v>
      </c>
      <c r="B656">
        <v>0.27877137199948293</v>
      </c>
      <c r="D656">
        <v>27.291666666666668</v>
      </c>
      <c r="E656">
        <v>0.26035449226729668</v>
      </c>
      <c r="G656">
        <v>27.291666666666668</v>
      </c>
      <c r="H656">
        <v>0.23929703291403615</v>
      </c>
      <c r="J656">
        <v>27.291666666666668</v>
      </c>
      <c r="K656">
        <v>0.25018167764649835</v>
      </c>
      <c r="M656">
        <v>27.291666666666668</v>
      </c>
      <c r="N656">
        <v>0.21227343214587882</v>
      </c>
      <c r="P656">
        <v>27.291666666666668</v>
      </c>
      <c r="Q656">
        <v>0.25258561342749497</v>
      </c>
    </row>
    <row r="657" spans="1:17" x14ac:dyDescent="0.25">
      <c r="A657">
        <v>27.333333333333332</v>
      </c>
      <c r="B657">
        <v>0.2791958996542887</v>
      </c>
      <c r="D657">
        <v>27.333333333333332</v>
      </c>
      <c r="E657">
        <v>0.26072497340679196</v>
      </c>
      <c r="G657">
        <v>27.333333333333332</v>
      </c>
      <c r="H657">
        <v>0.23960853117955219</v>
      </c>
      <c r="J657">
        <v>27.333333333333332</v>
      </c>
      <c r="K657">
        <v>0.25052322159152252</v>
      </c>
      <c r="M657">
        <v>27.333333333333332</v>
      </c>
      <c r="N657">
        <v>0.21251841553920781</v>
      </c>
      <c r="P657">
        <v>27.333333333333332</v>
      </c>
      <c r="Q657">
        <v>0.25286573228746756</v>
      </c>
    </row>
    <row r="658" spans="1:17" x14ac:dyDescent="0.25">
      <c r="A658">
        <v>27.375</v>
      </c>
      <c r="B658">
        <v>0.27962083941216798</v>
      </c>
      <c r="D658">
        <v>27.375</v>
      </c>
      <c r="E658">
        <v>0.26109580454434306</v>
      </c>
      <c r="G658">
        <v>27.375</v>
      </c>
      <c r="H658">
        <v>0.23992031310757117</v>
      </c>
      <c r="J658">
        <v>27.375</v>
      </c>
      <c r="K658">
        <v>0.25086508290327753</v>
      </c>
      <c r="M658">
        <v>27.375</v>
      </c>
      <c r="N658">
        <v>0.21276360954465759</v>
      </c>
      <c r="P658">
        <v>27.375</v>
      </c>
      <c r="Q658">
        <v>0.25314608545313033</v>
      </c>
    </row>
    <row r="659" spans="1:17" x14ac:dyDescent="0.25">
      <c r="A659">
        <v>27.416666666666668</v>
      </c>
      <c r="B659">
        <v>0.2843740895391425</v>
      </c>
      <c r="D659">
        <v>27.416666666666668</v>
      </c>
      <c r="E659">
        <v>0.2655341290785645</v>
      </c>
      <c r="G659">
        <v>27.416666666666668</v>
      </c>
      <c r="H659">
        <v>0.24399865428736758</v>
      </c>
      <c r="J659">
        <v>27.416666666666668</v>
      </c>
      <c r="K659">
        <v>0.25512948516960093</v>
      </c>
      <c r="M659">
        <v>27.416666666666668</v>
      </c>
      <c r="N659">
        <v>0.21638028676388446</v>
      </c>
      <c r="P659">
        <v>27.416666666666668</v>
      </c>
      <c r="Q659">
        <v>0.25744926476280122</v>
      </c>
    </row>
    <row r="660" spans="1:17" x14ac:dyDescent="0.25">
      <c r="A660">
        <v>27.458333333333332</v>
      </c>
      <c r="B660">
        <v>0.28920814491827573</v>
      </c>
      <c r="D660">
        <v>27.458333333333332</v>
      </c>
      <c r="E660">
        <v>0.27004790512986782</v>
      </c>
      <c r="G660">
        <v>27.458333333333332</v>
      </c>
      <c r="H660">
        <v>0.24814632726722041</v>
      </c>
      <c r="J660">
        <v>27.458333333333332</v>
      </c>
      <c r="K660">
        <v>0.2594663822744519</v>
      </c>
      <c r="M660">
        <v>27.458333333333332</v>
      </c>
      <c r="N660">
        <v>0.22005844749583819</v>
      </c>
      <c r="P660">
        <v>27.458333333333332</v>
      </c>
      <c r="Q660">
        <v>0.26182559812073641</v>
      </c>
    </row>
    <row r="661" spans="1:17" x14ac:dyDescent="0.25">
      <c r="A661">
        <v>27.5</v>
      </c>
      <c r="B661">
        <v>0.29412437923885398</v>
      </c>
      <c r="D661">
        <v>27.5</v>
      </c>
      <c r="E661">
        <v>0.27463841537404321</v>
      </c>
      <c r="G661">
        <v>27.5</v>
      </c>
      <c r="H661">
        <v>0.25236451068773091</v>
      </c>
      <c r="J661">
        <v>27.5</v>
      </c>
      <c r="K661">
        <v>0.26387700663008523</v>
      </c>
      <c r="M661">
        <v>27.5</v>
      </c>
      <c r="N661">
        <v>0.22379913696023512</v>
      </c>
      <c r="P661">
        <v>27.5</v>
      </c>
      <c r="Q661">
        <v>0.26627632914575677</v>
      </c>
    </row>
    <row r="662" spans="1:17" x14ac:dyDescent="0.25">
      <c r="A662">
        <v>27.541666666666668</v>
      </c>
      <c r="B662">
        <v>0.29912418954288228</v>
      </c>
      <c r="D662">
        <v>27.541666666666668</v>
      </c>
      <c r="E662">
        <v>0.27930696429236967</v>
      </c>
      <c r="G662">
        <v>27.541666666666668</v>
      </c>
      <c r="H662">
        <v>0.25665440322638999</v>
      </c>
      <c r="J662">
        <v>27.541666666666668</v>
      </c>
      <c r="K662">
        <v>0.26836261159976438</v>
      </c>
      <c r="M662">
        <v>27.541666666666668</v>
      </c>
      <c r="N662">
        <v>0.2276034181455269</v>
      </c>
      <c r="P662">
        <v>27.541666666666668</v>
      </c>
      <c r="Q662">
        <v>0.27080272259820226</v>
      </c>
    </row>
    <row r="663" spans="1:17" x14ac:dyDescent="0.25">
      <c r="A663">
        <v>27.583333333333332</v>
      </c>
      <c r="B663">
        <v>0.3042089966220789</v>
      </c>
      <c r="D663">
        <v>27.583333333333332</v>
      </c>
      <c r="E663">
        <v>0.28405487854230771</v>
      </c>
      <c r="G663">
        <v>27.583333333333332</v>
      </c>
      <c r="H663">
        <v>0.26101722393820642</v>
      </c>
      <c r="J663">
        <v>27.583333333333332</v>
      </c>
      <c r="K663">
        <v>0.27292447185392815</v>
      </c>
      <c r="M663">
        <v>27.583333333333332</v>
      </c>
      <c r="N663">
        <v>0.23147237211096847</v>
      </c>
      <c r="P663">
        <v>27.583333333333332</v>
      </c>
      <c r="Q663">
        <v>0.27540606473933937</v>
      </c>
    </row>
    <row r="664" spans="1:17" x14ac:dyDescent="0.25">
      <c r="A664">
        <v>27.625</v>
      </c>
      <c r="B664">
        <v>0.30938024542162196</v>
      </c>
      <c r="D664">
        <v>27.625</v>
      </c>
      <c r="E664">
        <v>0.28888350733449458</v>
      </c>
      <c r="G664">
        <v>27.625</v>
      </c>
      <c r="H664">
        <v>0.26545421260212354</v>
      </c>
      <c r="J664">
        <v>27.625</v>
      </c>
      <c r="K664">
        <v>0.27756388373241248</v>
      </c>
      <c r="M664">
        <v>27.625</v>
      </c>
      <c r="N664">
        <v>0.23540709829382261</v>
      </c>
      <c r="P664">
        <v>27.625</v>
      </c>
      <c r="Q664">
        <v>0.28008766369687582</v>
      </c>
    </row>
    <row r="665" spans="1:17" x14ac:dyDescent="0.25">
      <c r="A665">
        <v>27.666666666666668</v>
      </c>
      <c r="B665">
        <v>0.31463940545075719</v>
      </c>
      <c r="D665">
        <v>27.666666666666668</v>
      </c>
      <c r="E665">
        <v>0.29379422281614859</v>
      </c>
      <c r="G665">
        <v>27.666666666666668</v>
      </c>
      <c r="H665">
        <v>0.26996663007332727</v>
      </c>
      <c r="J665">
        <v>27.666666666666668</v>
      </c>
      <c r="K665">
        <v>0.2822821656128312</v>
      </c>
      <c r="M665">
        <v>27.666666666666668</v>
      </c>
      <c r="N665">
        <v>0.2394087148217853</v>
      </c>
      <c r="P665">
        <v>27.666666666666668</v>
      </c>
      <c r="Q665">
        <v>0.28484884983669045</v>
      </c>
    </row>
    <row r="666" spans="1:17" x14ac:dyDescent="0.25">
      <c r="A666">
        <v>27.708333333333332</v>
      </c>
      <c r="B666">
        <v>0.31998797120038774</v>
      </c>
      <c r="D666">
        <v>27.708333333333332</v>
      </c>
      <c r="E666">
        <v>0.29878842046099097</v>
      </c>
      <c r="G666">
        <v>27.708333333333332</v>
      </c>
      <c r="H666">
        <v>0.27455575864154158</v>
      </c>
      <c r="J666">
        <v>27.708333333333332</v>
      </c>
      <c r="K666">
        <v>0.28708065828521701</v>
      </c>
      <c r="M666">
        <v>27.708333333333332</v>
      </c>
      <c r="N666">
        <v>0.24347835883072333</v>
      </c>
      <c r="P666">
        <v>27.708333333333332</v>
      </c>
      <c r="Q666">
        <v>0.28969097614088196</v>
      </c>
    </row>
    <row r="667" spans="1:17" x14ac:dyDescent="0.25">
      <c r="A667">
        <v>27.75</v>
      </c>
      <c r="B667">
        <v>0.325427462567762</v>
      </c>
      <c r="D667">
        <v>27.75</v>
      </c>
      <c r="E667">
        <v>0.30386751946579549</v>
      </c>
      <c r="G667">
        <v>27.75</v>
      </c>
      <c r="H667">
        <v>0.27922290239541547</v>
      </c>
      <c r="J667">
        <v>27.75</v>
      </c>
      <c r="K667">
        <v>0.29196072533303341</v>
      </c>
      <c r="M667">
        <v>27.75</v>
      </c>
      <c r="N667">
        <v>0.24761718678781328</v>
      </c>
      <c r="P667">
        <v>27.75</v>
      </c>
      <c r="Q667">
        <v>0.2946154185922446</v>
      </c>
    </row>
    <row r="668" spans="1:17" x14ac:dyDescent="0.25">
      <c r="A668">
        <v>27.791666666666668</v>
      </c>
      <c r="B668">
        <v>0.33095942528838168</v>
      </c>
      <c r="D668">
        <v>27.791666666666668</v>
      </c>
      <c r="E668">
        <v>0.30903296315368167</v>
      </c>
      <c r="G668">
        <v>27.791666666666668</v>
      </c>
      <c r="H668">
        <v>0.28396938759310514</v>
      </c>
      <c r="J668">
        <v>27.791666666666668</v>
      </c>
      <c r="K668">
        <v>0.29692375352066269</v>
      </c>
      <c r="M668">
        <v>27.791666666666668</v>
      </c>
      <c r="N668">
        <v>0.25182637482017395</v>
      </c>
      <c r="P668">
        <v>27.791666666666668</v>
      </c>
      <c r="Q668">
        <v>0.29962357656528044</v>
      </c>
    </row>
    <row r="669" spans="1:17" x14ac:dyDescent="0.25">
      <c r="A669">
        <v>27.833333333333332</v>
      </c>
      <c r="B669">
        <v>0.33658543137525188</v>
      </c>
      <c r="D669">
        <v>27.833333333333332</v>
      </c>
      <c r="E669">
        <v>0.31428621938426193</v>
      </c>
      <c r="G669">
        <v>27.833333333333332</v>
      </c>
      <c r="H669">
        <v>0.28879656303915574</v>
      </c>
      <c r="J669">
        <v>27.833333333333332</v>
      </c>
      <c r="K669">
        <v>0.30197115318748158</v>
      </c>
      <c r="M669">
        <v>27.833333333333332</v>
      </c>
      <c r="N669">
        <v>0.25610711904908456</v>
      </c>
      <c r="P669">
        <v>27.833333333333332</v>
      </c>
      <c r="Q669">
        <v>0.30471687322385782</v>
      </c>
    </row>
    <row r="670" spans="1:17" x14ac:dyDescent="0.25">
      <c r="A670">
        <v>27.875</v>
      </c>
      <c r="B670">
        <v>0.3423070795655988</v>
      </c>
      <c r="D670">
        <v>27.875</v>
      </c>
      <c r="E670">
        <v>0.31962878097076219</v>
      </c>
      <c r="G670">
        <v>27.875</v>
      </c>
      <c r="H670">
        <v>0.29370580046778905</v>
      </c>
      <c r="J670">
        <v>27.875</v>
      </c>
      <c r="K670">
        <v>0.3071043586486365</v>
      </c>
      <c r="M670">
        <v>27.875</v>
      </c>
      <c r="N670">
        <v>0.26046063592988666</v>
      </c>
      <c r="P670">
        <v>27.875</v>
      </c>
      <c r="Q670">
        <v>0.3098967559256311</v>
      </c>
    </row>
    <row r="671" spans="1:17" x14ac:dyDescent="0.25">
      <c r="A671">
        <v>27.916666666666668</v>
      </c>
      <c r="B671">
        <v>0.34285502202699047</v>
      </c>
      <c r="D671">
        <v>27.916666666666668</v>
      </c>
      <c r="E671">
        <v>0.32011009693352988</v>
      </c>
      <c r="G671">
        <v>27.916666666666668</v>
      </c>
      <c r="H671">
        <v>0.29411450472437656</v>
      </c>
      <c r="J671">
        <v>27.916666666666668</v>
      </c>
      <c r="K671">
        <v>0.30755009812036366</v>
      </c>
      <c r="M671">
        <v>27.916666666666668</v>
      </c>
      <c r="N671">
        <v>0.26078651050509166</v>
      </c>
      <c r="P671">
        <v>27.916666666666668</v>
      </c>
      <c r="Q671">
        <v>0.31025547422229993</v>
      </c>
    </row>
    <row r="672" spans="1:17" x14ac:dyDescent="0.25">
      <c r="A672">
        <v>27.958333333333332</v>
      </c>
      <c r="B672">
        <v>0.34342102516690537</v>
      </c>
      <c r="D672">
        <v>27.958333333333332</v>
      </c>
      <c r="E672">
        <v>0.3206083256048029</v>
      </c>
      <c r="G672">
        <v>27.958333333333332</v>
      </c>
      <c r="H672">
        <v>0.29453880382122111</v>
      </c>
      <c r="J672">
        <v>27.958333333333332</v>
      </c>
      <c r="K672">
        <v>0.30801211435038306</v>
      </c>
      <c r="M672">
        <v>27.958333333333332</v>
      </c>
      <c r="N672">
        <v>0.26112627348751727</v>
      </c>
      <c r="P672">
        <v>27.958333333333332</v>
      </c>
      <c r="Q672">
        <v>0.31063074803024082</v>
      </c>
    </row>
    <row r="673" spans="1:17" x14ac:dyDescent="0.25">
      <c r="A673">
        <v>28</v>
      </c>
      <c r="B673">
        <v>0.34398741597719695</v>
      </c>
      <c r="D673">
        <v>28</v>
      </c>
      <c r="E673">
        <v>0.32110689315577262</v>
      </c>
      <c r="G673">
        <v>28</v>
      </c>
      <c r="H673">
        <v>0.294963388793967</v>
      </c>
      <c r="J673">
        <v>28</v>
      </c>
      <c r="K673">
        <v>0.30847444346754199</v>
      </c>
      <c r="M673">
        <v>28</v>
      </c>
      <c r="N673">
        <v>0.26146626227714059</v>
      </c>
      <c r="P673">
        <v>28</v>
      </c>
      <c r="Q673">
        <v>0.31100627255633062</v>
      </c>
    </row>
    <row r="674" spans="1:17" x14ac:dyDescent="0.25">
      <c r="A674">
        <v>28.041666666666668</v>
      </c>
      <c r="B674">
        <v>0.34455423025544657</v>
      </c>
      <c r="D674">
        <v>28.041666666666668</v>
      </c>
      <c r="E674">
        <v>0.32160583350554506</v>
      </c>
      <c r="G674">
        <v>28.041666666666668</v>
      </c>
      <c r="H674">
        <v>0.2953882913537334</v>
      </c>
      <c r="J674">
        <v>28.041666666666668</v>
      </c>
      <c r="K674">
        <v>0.30893711833255683</v>
      </c>
      <c r="M674">
        <v>28.041666666666668</v>
      </c>
      <c r="N674">
        <v>0.26180650558330609</v>
      </c>
      <c r="P674">
        <v>28.041666666666668</v>
      </c>
      <c r="Q674">
        <v>0.31138207288818476</v>
      </c>
    </row>
    <row r="675" spans="1:17" x14ac:dyDescent="0.25">
      <c r="A675">
        <v>28.083333333333332</v>
      </c>
      <c r="B675">
        <v>0.34512146179110986</v>
      </c>
      <c r="D675">
        <v>28.083333333333332</v>
      </c>
      <c r="E675">
        <v>0.32210514118425321</v>
      </c>
      <c r="G675">
        <v>28.083333333333332</v>
      </c>
      <c r="H675">
        <v>0.29581350683575447</v>
      </c>
      <c r="J675">
        <v>28.083333333333332</v>
      </c>
      <c r="K675">
        <v>0.30940013387031645</v>
      </c>
      <c r="M675">
        <v>28.083333333333332</v>
      </c>
      <c r="N675">
        <v>0.26214699965885785</v>
      </c>
      <c r="P675">
        <v>28.083333333333332</v>
      </c>
      <c r="Q675">
        <v>0.31175814393172541</v>
      </c>
    </row>
    <row r="676" spans="1:17" x14ac:dyDescent="0.25">
      <c r="A676">
        <v>28.125</v>
      </c>
      <c r="B676">
        <v>0.34567621754184025</v>
      </c>
      <c r="D676">
        <v>28.125</v>
      </c>
      <c r="E676">
        <v>0.32259282089978003</v>
      </c>
      <c r="G676">
        <v>28.125</v>
      </c>
      <c r="H676">
        <v>0.29622805969485211</v>
      </c>
      <c r="J676">
        <v>28.125</v>
      </c>
      <c r="K676">
        <v>0.30985198835508648</v>
      </c>
      <c r="M676">
        <v>28.125</v>
      </c>
      <c r="N676">
        <v>0.26247806048579214</v>
      </c>
      <c r="P676">
        <v>28.125</v>
      </c>
      <c r="Q676">
        <v>0.31212300213220012</v>
      </c>
    </row>
    <row r="677" spans="1:17" x14ac:dyDescent="0.25">
      <c r="A677">
        <v>28.166666666666668</v>
      </c>
      <c r="B677">
        <v>0.34623890053065653</v>
      </c>
      <c r="D677">
        <v>28.166666666666668</v>
      </c>
      <c r="E677">
        <v>0.3230878563166027</v>
      </c>
      <c r="G677">
        <v>28.166666666666668</v>
      </c>
      <c r="H677">
        <v>0.29664932121621546</v>
      </c>
      <c r="J677">
        <v>28.166666666666668</v>
      </c>
      <c r="K677">
        <v>0.31031088505419607</v>
      </c>
      <c r="M677">
        <v>28.166666666666668</v>
      </c>
      <c r="N677">
        <v>0.2628150143953753</v>
      </c>
      <c r="P677">
        <v>28.166666666666668</v>
      </c>
      <c r="Q677">
        <v>0.31249481267587198</v>
      </c>
    </row>
    <row r="678" spans="1:17" x14ac:dyDescent="0.25">
      <c r="A678">
        <v>28.208333333333332</v>
      </c>
      <c r="B678">
        <v>0.34680196450639794</v>
      </c>
      <c r="D678">
        <v>28.208333333333332</v>
      </c>
      <c r="E678">
        <v>0.32358322635258785</v>
      </c>
      <c r="G678">
        <v>28.208333333333332</v>
      </c>
      <c r="H678">
        <v>0.2970708668743543</v>
      </c>
      <c r="J678">
        <v>28.208333333333332</v>
      </c>
      <c r="K678">
        <v>0.3107700916325446</v>
      </c>
      <c r="M678">
        <v>28.208333333333332</v>
      </c>
      <c r="N678">
        <v>0.26315219658441968</v>
      </c>
      <c r="P678">
        <v>28.208333333333332</v>
      </c>
      <c r="Q678">
        <v>0.31286686415114906</v>
      </c>
    </row>
    <row r="679" spans="1:17" x14ac:dyDescent="0.25">
      <c r="A679">
        <v>28.25</v>
      </c>
      <c r="B679">
        <v>0.34736542310613444</v>
      </c>
      <c r="D679">
        <v>28.25</v>
      </c>
      <c r="E679">
        <v>0.32407894391530412</v>
      </c>
      <c r="G679">
        <v>28.25</v>
      </c>
      <c r="H679">
        <v>0.29749270872123884</v>
      </c>
      <c r="J679">
        <v>28.25</v>
      </c>
      <c r="K679">
        <v>0.31122962058732323</v>
      </c>
      <c r="M679">
        <v>28.25</v>
      </c>
      <c r="N679">
        <v>0.26348961411475241</v>
      </c>
      <c r="P679">
        <v>28.25</v>
      </c>
      <c r="Q679">
        <v>0.31323916518438627</v>
      </c>
    </row>
    <row r="680" spans="1:17" x14ac:dyDescent="0.25">
      <c r="A680">
        <v>28.291666666666668</v>
      </c>
      <c r="B680">
        <v>0.3479292718782942</v>
      </c>
      <c r="D680">
        <v>28.291666666666668</v>
      </c>
      <c r="E680">
        <v>0.32457500509102677</v>
      </c>
      <c r="G680">
        <v>28.291666666666668</v>
      </c>
      <c r="H680">
        <v>0.2979148434261924</v>
      </c>
      <c r="J680">
        <v>28.291666666666668</v>
      </c>
      <c r="K680">
        <v>0.31168946829091232</v>
      </c>
      <c r="M680">
        <v>28.291666666666668</v>
      </c>
      <c r="N680">
        <v>0.26382726338535023</v>
      </c>
      <c r="P680">
        <v>28.291666666666668</v>
      </c>
      <c r="Q680">
        <v>0.31361171177718788</v>
      </c>
    </row>
    <row r="681" spans="1:17" x14ac:dyDescent="0.25">
      <c r="A681">
        <v>28.333333333333332</v>
      </c>
      <c r="B681">
        <v>0.34849350625860309</v>
      </c>
      <c r="D681">
        <v>28.333333333333332</v>
      </c>
      <c r="E681">
        <v>0.32507140586942912</v>
      </c>
      <c r="G681">
        <v>28.333333333333332</v>
      </c>
      <c r="H681">
        <v>0.29833726757927637</v>
      </c>
      <c r="J681">
        <v>28.333333333333332</v>
      </c>
      <c r="K681">
        <v>0.31214963102761611</v>
      </c>
      <c r="M681">
        <v>28.333333333333332</v>
      </c>
      <c r="N681">
        <v>0.26416514071999725</v>
      </c>
      <c r="P681">
        <v>28.333333333333332</v>
      </c>
      <c r="Q681">
        <v>0.31398449985049437</v>
      </c>
    </row>
    <row r="682" spans="1:17" x14ac:dyDescent="0.25">
      <c r="A682">
        <v>28.375</v>
      </c>
      <c r="B682">
        <v>0.34905812153782628</v>
      </c>
      <c r="D682">
        <v>28.375</v>
      </c>
      <c r="E682">
        <v>0.32556814211304774</v>
      </c>
      <c r="G682">
        <v>28.375</v>
      </c>
      <c r="H682">
        <v>0.29875997766276952</v>
      </c>
      <c r="J682">
        <v>28.375</v>
      </c>
      <c r="K682">
        <v>0.31261010496409425</v>
      </c>
      <c r="M682">
        <v>28.375</v>
      </c>
      <c r="N682">
        <v>0.26450324235413042</v>
      </c>
      <c r="P682">
        <v>28.375</v>
      </c>
      <c r="Q682">
        <v>0.31435752522847299</v>
      </c>
    </row>
    <row r="683" spans="1:17" x14ac:dyDescent="0.25">
      <c r="A683">
        <v>28.416666666666668</v>
      </c>
      <c r="B683">
        <v>0.354991805460937</v>
      </c>
      <c r="D683">
        <v>28.416666666666668</v>
      </c>
      <c r="E683">
        <v>0.33110249638593725</v>
      </c>
      <c r="G683">
        <v>28.416666666666668</v>
      </c>
      <c r="H683">
        <v>0.30383859314000422</v>
      </c>
      <c r="J683">
        <v>28.416666666666668</v>
      </c>
      <c r="K683">
        <v>0.31792417260545147</v>
      </c>
      <c r="M683">
        <v>28.416666666666668</v>
      </c>
      <c r="N683">
        <v>0.26899949333111833</v>
      </c>
      <c r="P683">
        <v>28.416666666666668</v>
      </c>
      <c r="Q683">
        <v>0.31970129901432465</v>
      </c>
    </row>
    <row r="684" spans="1:17" x14ac:dyDescent="0.25">
      <c r="A684">
        <v>28.458333333333332</v>
      </c>
      <c r="B684">
        <v>0.36102636201074056</v>
      </c>
      <c r="D684">
        <v>28.458333333333332</v>
      </c>
      <c r="E684">
        <v>0.33673093468146587</v>
      </c>
      <c r="G684">
        <v>28.458333333333332</v>
      </c>
      <c r="H684">
        <v>0.30900354508035199</v>
      </c>
      <c r="J684">
        <v>28.458333333333332</v>
      </c>
      <c r="K684">
        <v>0.32332857939671178</v>
      </c>
      <c r="M684">
        <v>28.458333333333332</v>
      </c>
      <c r="N684">
        <v>0.273572180574715</v>
      </c>
      <c r="P684">
        <v>28.458333333333332</v>
      </c>
      <c r="Q684">
        <v>0.32513591695453592</v>
      </c>
    </row>
    <row r="685" spans="1:17" x14ac:dyDescent="0.25">
      <c r="A685">
        <v>28.5</v>
      </c>
      <c r="B685">
        <v>0.36716350602189085</v>
      </c>
      <c r="D685">
        <v>28.5</v>
      </c>
      <c r="E685">
        <v>0.34245505642801843</v>
      </c>
      <c r="G685">
        <v>28.5</v>
      </c>
      <c r="H685">
        <v>0.3142563012036857</v>
      </c>
      <c r="J685">
        <v>28.5</v>
      </c>
      <c r="K685">
        <v>0.32882486110342363</v>
      </c>
      <c r="M685">
        <v>28.5</v>
      </c>
      <c r="N685">
        <v>0.27822260350145289</v>
      </c>
      <c r="P685">
        <v>28.5</v>
      </c>
      <c r="Q685">
        <v>0.33066292339973075</v>
      </c>
    </row>
    <row r="686" spans="1:17" x14ac:dyDescent="0.25">
      <c r="A686">
        <v>28.541666666666668</v>
      </c>
      <c r="B686">
        <v>0.37340498148123075</v>
      </c>
      <c r="D686">
        <v>28.541666666666668</v>
      </c>
      <c r="E686">
        <v>0.34827648824426244</v>
      </c>
      <c r="G686">
        <v>28.541666666666668</v>
      </c>
      <c r="H686">
        <v>0.31959835418111598</v>
      </c>
      <c r="J686">
        <v>28.541666666666668</v>
      </c>
      <c r="K686">
        <v>0.3344145795991495</v>
      </c>
      <c r="M686">
        <v>28.541666666666668</v>
      </c>
      <c r="N686">
        <v>0.28295208361794527</v>
      </c>
      <c r="P686">
        <v>28.541666666666668</v>
      </c>
      <c r="Q686">
        <v>0.3362838889544939</v>
      </c>
    </row>
    <row r="687" spans="1:17" x14ac:dyDescent="0.25">
      <c r="A687">
        <v>28.583333333333332</v>
      </c>
      <c r="B687">
        <v>0.37975256202337937</v>
      </c>
      <c r="D687">
        <v>28.583333333333332</v>
      </c>
      <c r="E687">
        <v>0.35419688440138258</v>
      </c>
      <c r="G687">
        <v>28.583333333333332</v>
      </c>
      <c r="H687">
        <v>0.32503122205916279</v>
      </c>
      <c r="J687">
        <v>28.583333333333332</v>
      </c>
      <c r="K687">
        <v>0.3400993233093027</v>
      </c>
      <c r="M687">
        <v>28.583333333333332</v>
      </c>
      <c r="N687">
        <v>0.28776196489641798</v>
      </c>
      <c r="P687">
        <v>28.583333333333332</v>
      </c>
      <c r="Q687">
        <v>0.34200041092368799</v>
      </c>
    </row>
    <row r="688" spans="1:17" x14ac:dyDescent="0.25">
      <c r="A688">
        <v>28.625</v>
      </c>
      <c r="B688">
        <v>0.38620805143474463</v>
      </c>
      <c r="D688">
        <v>28.625</v>
      </c>
      <c r="E688">
        <v>0.3602179272931737</v>
      </c>
      <c r="G688">
        <v>28.625</v>
      </c>
      <c r="H688">
        <v>0.33055644869113615</v>
      </c>
      <c r="J688">
        <v>28.625</v>
      </c>
      <c r="K688">
        <v>0.34588070766252843</v>
      </c>
      <c r="M688">
        <v>28.625</v>
      </c>
      <c r="N688">
        <v>0.29265361415662483</v>
      </c>
      <c r="P688">
        <v>28.625</v>
      </c>
      <c r="Q688">
        <v>0.3478141137663584</v>
      </c>
    </row>
    <row r="689" spans="1:17" x14ac:dyDescent="0.25">
      <c r="A689">
        <v>28.666666666666668</v>
      </c>
      <c r="B689">
        <v>0.3927732841661028</v>
      </c>
      <c r="D689">
        <v>28.666666666666668</v>
      </c>
      <c r="E689">
        <v>0.36634132791412549</v>
      </c>
      <c r="G689">
        <v>28.666666666666668</v>
      </c>
      <c r="H689">
        <v>0.33617560417585318</v>
      </c>
      <c r="J689">
        <v>28.666666666666668</v>
      </c>
      <c r="K689">
        <v>0.35176037554975936</v>
      </c>
      <c r="M689">
        <v>28.666666666666668</v>
      </c>
      <c r="N689">
        <v>0.29762842145425511</v>
      </c>
      <c r="P689">
        <v>28.666666666666668</v>
      </c>
      <c r="Q689">
        <v>0.35372664955735411</v>
      </c>
    </row>
    <row r="690" spans="1:17" x14ac:dyDescent="0.25">
      <c r="A690">
        <v>28.708333333333332</v>
      </c>
      <c r="B690">
        <v>0.39945012585389411</v>
      </c>
      <c r="D690">
        <v>28.708333333333332</v>
      </c>
      <c r="E690">
        <v>0.37256882634563321</v>
      </c>
      <c r="G690">
        <v>28.708333333333332</v>
      </c>
      <c r="H690">
        <v>0.34189028530381038</v>
      </c>
      <c r="J690">
        <v>28.708333333333332</v>
      </c>
      <c r="K690">
        <v>0.35773999779107274</v>
      </c>
      <c r="M690">
        <v>28.708333333333332</v>
      </c>
      <c r="N690">
        <v>0.30268780047594518</v>
      </c>
      <c r="P690">
        <v>28.708333333333332</v>
      </c>
      <c r="Q690">
        <v>0.35973969845679687</v>
      </c>
    </row>
    <row r="691" spans="1:17" x14ac:dyDescent="0.25">
      <c r="A691">
        <v>28.75</v>
      </c>
      <c r="B691">
        <v>0.40624047385037809</v>
      </c>
      <c r="D691">
        <v>28.75</v>
      </c>
      <c r="E691">
        <v>0.37890219225047672</v>
      </c>
      <c r="G691">
        <v>28.75</v>
      </c>
      <c r="H691">
        <v>0.34770211601094292</v>
      </c>
      <c r="J691">
        <v>28.75</v>
      </c>
      <c r="K691">
        <v>0.36382127361048877</v>
      </c>
      <c r="M691">
        <v>28.75</v>
      </c>
      <c r="N691">
        <v>0.30783318894100392</v>
      </c>
      <c r="P691">
        <v>28.75</v>
      </c>
      <c r="Q691">
        <v>0.36585496918753008</v>
      </c>
    </row>
    <row r="692" spans="1:17" x14ac:dyDescent="0.25">
      <c r="A692">
        <v>28.791666666666668</v>
      </c>
      <c r="B692">
        <v>0.41314625776280223</v>
      </c>
      <c r="D692">
        <v>28.791666666666668</v>
      </c>
      <c r="E692">
        <v>0.38534322537570254</v>
      </c>
      <c r="G692">
        <v>28.791666666666668</v>
      </c>
      <c r="H692">
        <v>0.35361274784009655</v>
      </c>
      <c r="J692">
        <v>28.791666666666668</v>
      </c>
      <c r="K692">
        <v>0.37000593111883473</v>
      </c>
      <c r="M692">
        <v>28.791666666666668</v>
      </c>
      <c r="N692">
        <v>0.31306604900996871</v>
      </c>
      <c r="P692">
        <v>28.791666666666668</v>
      </c>
      <c r="Q692">
        <v>0.37207419952068571</v>
      </c>
    </row>
    <row r="693" spans="1:17" x14ac:dyDescent="0.25">
      <c r="A693">
        <v>28.833333333333332</v>
      </c>
      <c r="B693">
        <v>0.42016944000173762</v>
      </c>
      <c r="D693">
        <v>28.833333333333332</v>
      </c>
      <c r="E693">
        <v>0.39189375606405724</v>
      </c>
      <c r="G693">
        <v>28.833333333333332</v>
      </c>
      <c r="H693">
        <v>0.35962386041034594</v>
      </c>
      <c r="J693">
        <v>28.833333333333332</v>
      </c>
      <c r="K693">
        <v>0.37629572780482273</v>
      </c>
      <c r="M693">
        <v>28.833333333333332</v>
      </c>
      <c r="N693">
        <v>0.31838786770010591</v>
      </c>
      <c r="P693">
        <v>28.833333333333332</v>
      </c>
      <c r="Q693">
        <v>0.37839915676950514</v>
      </c>
    </row>
    <row r="694" spans="1:17" x14ac:dyDescent="0.25">
      <c r="A694">
        <v>28.875</v>
      </c>
      <c r="B694">
        <v>0.42731201633873478</v>
      </c>
      <c r="D694">
        <v>28.875</v>
      </c>
      <c r="E694">
        <v>0.3985556457741139</v>
      </c>
      <c r="G694">
        <v>28.875</v>
      </c>
      <c r="H694">
        <v>0.36573716189428934</v>
      </c>
      <c r="J694">
        <v>28.875</v>
      </c>
      <c r="K694">
        <v>0.38269245103447236</v>
      </c>
      <c r="M694">
        <v>28.875</v>
      </c>
      <c r="N694">
        <v>0.32380015730797534</v>
      </c>
      <c r="P694">
        <v>28.875</v>
      </c>
      <c r="Q694">
        <v>0.38483163829155442</v>
      </c>
    </row>
    <row r="695" spans="1:17" x14ac:dyDescent="0.25">
      <c r="A695">
        <v>28.916666666666668</v>
      </c>
      <c r="B695">
        <v>0.42793046103886773</v>
      </c>
      <c r="D695">
        <v>28.916666666666668</v>
      </c>
      <c r="E695">
        <v>0.39910704598481472</v>
      </c>
      <c r="G695">
        <v>28.916666666666668</v>
      </c>
      <c r="H695">
        <v>0.36621322178031995</v>
      </c>
      <c r="J695">
        <v>28.916666666666668</v>
      </c>
      <c r="K695">
        <v>0.3832072396615156</v>
      </c>
      <c r="M695">
        <v>28.916666666666668</v>
      </c>
      <c r="N695">
        <v>0.32418740249264161</v>
      </c>
      <c r="P695">
        <v>28.916666666666668</v>
      </c>
      <c r="Q695">
        <v>0.38522497664632782</v>
      </c>
    </row>
    <row r="696" spans="1:17" x14ac:dyDescent="0.25">
      <c r="A696">
        <v>28.958333333333332</v>
      </c>
      <c r="B696">
        <v>0.42857077924348497</v>
      </c>
      <c r="D696">
        <v>28.958333333333332</v>
      </c>
      <c r="E696">
        <v>0.3996788799951943</v>
      </c>
      <c r="G696">
        <v>28.958333333333332</v>
      </c>
      <c r="H696">
        <v>0.36670807942302669</v>
      </c>
      <c r="J696">
        <v>28.958333333333332</v>
      </c>
      <c r="K696">
        <v>0.38374167379835106</v>
      </c>
      <c r="M696">
        <v>28.958333333333332</v>
      </c>
      <c r="N696">
        <v>0.32459132275196678</v>
      </c>
      <c r="P696">
        <v>28.958333333333332</v>
      </c>
      <c r="Q696">
        <v>0.38563816370138498</v>
      </c>
    </row>
    <row r="697" spans="1:17" x14ac:dyDescent="0.25">
      <c r="A697">
        <v>29</v>
      </c>
      <c r="B697">
        <v>0.429211364846945</v>
      </c>
      <c r="D697">
        <v>29</v>
      </c>
      <c r="E697">
        <v>0.40025095123278531</v>
      </c>
      <c r="G697">
        <v>29</v>
      </c>
      <c r="H697">
        <v>0.36720314779676611</v>
      </c>
      <c r="J697">
        <v>29</v>
      </c>
      <c r="K697">
        <v>0.38427632873323592</v>
      </c>
      <c r="M697">
        <v>29</v>
      </c>
      <c r="N697">
        <v>0.3249954053525928</v>
      </c>
      <c r="P697">
        <v>29</v>
      </c>
      <c r="Q697">
        <v>0.38605149132919681</v>
      </c>
    </row>
    <row r="698" spans="1:17" x14ac:dyDescent="0.25">
      <c r="A698">
        <v>29.041666666666668</v>
      </c>
      <c r="B698">
        <v>0.4298522581900171</v>
      </c>
      <c r="D698">
        <v>29.041666666666668</v>
      </c>
      <c r="E698">
        <v>0.40082329769403413</v>
      </c>
      <c r="G698">
        <v>29.041666666666668</v>
      </c>
      <c r="H698">
        <v>0.36769845225609099</v>
      </c>
      <c r="J698">
        <v>29.041666666666668</v>
      </c>
      <c r="K698">
        <v>0.38481124117713394</v>
      </c>
      <c r="M698">
        <v>29.041666666666668</v>
      </c>
      <c r="N698">
        <v>0.32539967336382958</v>
      </c>
      <c r="P698">
        <v>29.041666666666668</v>
      </c>
      <c r="Q698">
        <v>0.38646497792207801</v>
      </c>
    </row>
    <row r="699" spans="1:17" x14ac:dyDescent="0.25">
      <c r="A699">
        <v>29.083333333333332</v>
      </c>
      <c r="B699">
        <v>0.43049345225783631</v>
      </c>
      <c r="D699">
        <v>29.083333333333332</v>
      </c>
      <c r="E699">
        <v>0.40139591311195927</v>
      </c>
      <c r="G699">
        <v>29.083333333333332</v>
      </c>
      <c r="H699">
        <v>0.36819399008886761</v>
      </c>
      <c r="J699">
        <v>29.083333333333332</v>
      </c>
      <c r="K699">
        <v>0.38534640527083597</v>
      </c>
      <c r="M699">
        <v>29.083333333333332</v>
      </c>
      <c r="N699">
        <v>0.32580412137022885</v>
      </c>
      <c r="P699">
        <v>29.083333333333332</v>
      </c>
      <c r="Q699">
        <v>0.38687861707572407</v>
      </c>
    </row>
    <row r="700" spans="1:17" x14ac:dyDescent="0.25">
      <c r="A700">
        <v>29.125</v>
      </c>
      <c r="B700">
        <v>0.43113494009807679</v>
      </c>
      <c r="D700">
        <v>29.125</v>
      </c>
      <c r="E700">
        <v>0.40196879127995616</v>
      </c>
      <c r="G700">
        <v>29.125</v>
      </c>
      <c r="H700">
        <v>0.36868975406002413</v>
      </c>
      <c r="J700">
        <v>29.125</v>
      </c>
      <c r="K700">
        <v>0.38588181521430615</v>
      </c>
      <c r="M700">
        <v>29.125</v>
      </c>
      <c r="N700">
        <v>0.32620874397905258</v>
      </c>
      <c r="P700">
        <v>29.125</v>
      </c>
      <c r="Q700">
        <v>0.3872924023866251</v>
      </c>
    </row>
    <row r="701" spans="1:17" x14ac:dyDescent="0.25">
      <c r="A701">
        <v>29.166666666666668</v>
      </c>
      <c r="B701">
        <v>0.43177671472739482</v>
      </c>
      <c r="D701">
        <v>29.166666666666668</v>
      </c>
      <c r="E701">
        <v>0.40254192596393717</v>
      </c>
      <c r="G701">
        <v>29.166666666666668</v>
      </c>
      <c r="H701">
        <v>0.36918573689797629</v>
      </c>
      <c r="J701">
        <v>29.166666666666668</v>
      </c>
      <c r="K701">
        <v>0.38641746518194159</v>
      </c>
      <c r="M701">
        <v>29.166666666666668</v>
      </c>
      <c r="N701">
        <v>0.326613535777866</v>
      </c>
      <c r="P701">
        <v>29.166666666666668</v>
      </c>
      <c r="Q701">
        <v>0.38770632742808192</v>
      </c>
    </row>
    <row r="702" spans="1:17" x14ac:dyDescent="0.25">
      <c r="A702">
        <v>29.208333333333332</v>
      </c>
      <c r="B702">
        <v>0.43241876914113164</v>
      </c>
      <c r="D702">
        <v>29.208333333333332</v>
      </c>
      <c r="E702">
        <v>0.403115310911001</v>
      </c>
      <c r="G702">
        <v>29.208333333333332</v>
      </c>
      <c r="H702">
        <v>0.36968193197139504</v>
      </c>
      <c r="J702">
        <v>29.208333333333332</v>
      </c>
      <c r="K702">
        <v>0.38695334933067849</v>
      </c>
      <c r="M702">
        <v>29.208333333333332</v>
      </c>
      <c r="N702">
        <v>0.32701849134096872</v>
      </c>
      <c r="P702">
        <v>29.208333333333332</v>
      </c>
      <c r="Q702">
        <v>0.3881203857571433</v>
      </c>
    </row>
    <row r="703" spans="1:17" x14ac:dyDescent="0.25">
      <c r="A703">
        <v>29.25</v>
      </c>
      <c r="B703">
        <v>0.43306109632245532</v>
      </c>
      <c r="D703">
        <v>29.25</v>
      </c>
      <c r="E703">
        <v>0.40368893985759102</v>
      </c>
      <c r="G703">
        <v>29.25</v>
      </c>
      <c r="H703">
        <v>0.3701783326382011</v>
      </c>
      <c r="J703">
        <v>29.25</v>
      </c>
      <c r="K703">
        <v>0.3874894618076154</v>
      </c>
      <c r="M703">
        <v>29.25</v>
      </c>
      <c r="N703">
        <v>0.3274236052355205</v>
      </c>
      <c r="P703">
        <v>29.25</v>
      </c>
      <c r="Q703">
        <v>0.38853457092125915</v>
      </c>
    </row>
    <row r="704" spans="1:17" x14ac:dyDescent="0.25">
      <c r="A704">
        <v>29.291666666666668</v>
      </c>
      <c r="B704">
        <v>0.43370368925112879</v>
      </c>
      <c r="D704">
        <v>29.291666666666668</v>
      </c>
      <c r="E704">
        <v>0.40426280653732305</v>
      </c>
      <c r="G704">
        <v>29.291666666666668</v>
      </c>
      <c r="H704">
        <v>0.37067493225389614</v>
      </c>
      <c r="J704">
        <v>29.291666666666668</v>
      </c>
      <c r="K704">
        <v>0.38802579407220861</v>
      </c>
      <c r="M704">
        <v>29.291666666666668</v>
      </c>
      <c r="N704">
        <v>0.32782887202741656</v>
      </c>
      <c r="P704">
        <v>29.291666666666668</v>
      </c>
      <c r="Q704">
        <v>0.38894887646466841</v>
      </c>
    </row>
    <row r="705" spans="1:17" x14ac:dyDescent="0.25">
      <c r="A705">
        <v>29.333333333333332</v>
      </c>
      <c r="B705">
        <v>0.43434654091188363</v>
      </c>
      <c r="D705">
        <v>29.333333333333332</v>
      </c>
      <c r="E705">
        <v>0.40483690468845729</v>
      </c>
      <c r="G705">
        <v>29.333333333333332</v>
      </c>
      <c r="H705">
        <v>0.37117172417844735</v>
      </c>
      <c r="J705">
        <v>29.333333333333332</v>
      </c>
      <c r="K705">
        <v>0.38856233864595036</v>
      </c>
      <c r="M705">
        <v>29.333333333333332</v>
      </c>
      <c r="N705">
        <v>0.32823428628690188</v>
      </c>
      <c r="P705">
        <v>29.333333333333332</v>
      </c>
      <c r="Q705">
        <v>0.38936329593450553</v>
      </c>
    </row>
    <row r="706" spans="1:17" x14ac:dyDescent="0.25">
      <c r="A706">
        <v>29.375</v>
      </c>
      <c r="B706">
        <v>0.43495891393291308</v>
      </c>
      <c r="D706">
        <v>29.375</v>
      </c>
      <c r="E706">
        <v>0.40538266874408141</v>
      </c>
      <c r="G706">
        <v>29.375</v>
      </c>
      <c r="H706">
        <v>0.37164260744496125</v>
      </c>
      <c r="J706">
        <v>29.375</v>
      </c>
      <c r="K706">
        <v>0.38907172242510862</v>
      </c>
      <c r="M706">
        <v>29.375</v>
      </c>
      <c r="N706">
        <v>0.32861686076019181</v>
      </c>
      <c r="P706">
        <v>29.375</v>
      </c>
      <c r="Q706">
        <v>0.38975063477254762</v>
      </c>
    </row>
    <row r="707" spans="1:17" x14ac:dyDescent="0.25">
      <c r="A707">
        <v>29.416666666666668</v>
      </c>
      <c r="B707">
        <v>0.44235291132674026</v>
      </c>
      <c r="D707">
        <v>29.416666666666668</v>
      </c>
      <c r="E707">
        <v>0.41227386996969867</v>
      </c>
      <c r="G707">
        <v>29.416666666666668</v>
      </c>
      <c r="H707">
        <v>0.37796022762849324</v>
      </c>
      <c r="J707">
        <v>29.416666666666668</v>
      </c>
      <c r="K707">
        <v>0.39568563756330322</v>
      </c>
      <c r="M707">
        <v>29.416666666666668</v>
      </c>
      <c r="N707">
        <v>0.33420304325008265</v>
      </c>
      <c r="P707">
        <v>29.416666666666668</v>
      </c>
      <c r="Q707">
        <v>0.39637609142064856</v>
      </c>
    </row>
    <row r="708" spans="1:17" x14ac:dyDescent="0.25">
      <c r="A708">
        <v>29.458333333333332</v>
      </c>
      <c r="B708">
        <v>0.44987260667626244</v>
      </c>
      <c r="D708">
        <v>29.458333333333332</v>
      </c>
      <c r="E708">
        <v>0.41928222161615131</v>
      </c>
      <c r="G708">
        <v>29.458333333333332</v>
      </c>
      <c r="H708">
        <v>0.38438524735514523</v>
      </c>
      <c r="J708">
        <v>29.458333333333332</v>
      </c>
      <c r="K708">
        <v>0.40241198925884725</v>
      </c>
      <c r="M708">
        <v>29.458333333333332</v>
      </c>
      <c r="N708">
        <v>0.33988419084230165</v>
      </c>
      <c r="P708">
        <v>29.458333333333332</v>
      </c>
      <c r="Q708">
        <v>0.40311418083176731</v>
      </c>
    </row>
    <row r="709" spans="1:17" x14ac:dyDescent="0.25">
      <c r="A709">
        <v>29.5</v>
      </c>
      <c r="B709">
        <v>0.4575201368467266</v>
      </c>
      <c r="D709">
        <v>29.5</v>
      </c>
      <c r="E709">
        <v>0.42640971524059362</v>
      </c>
      <c r="G709">
        <v>29.5</v>
      </c>
      <c r="H709">
        <v>0.39091949241715052</v>
      </c>
      <c r="J709">
        <v>29.5</v>
      </c>
      <c r="K709">
        <v>0.40925268893321531</v>
      </c>
      <c r="M709">
        <v>29.5</v>
      </c>
      <c r="N709">
        <v>0.34566191794358841</v>
      </c>
      <c r="P709">
        <v>29.5</v>
      </c>
      <c r="Q709">
        <v>0.40996681776287491</v>
      </c>
    </row>
    <row r="710" spans="1:17" x14ac:dyDescent="0.25">
      <c r="A710">
        <v>29.541666666666668</v>
      </c>
      <c r="B710">
        <v>0.46529767503008873</v>
      </c>
      <c r="D710">
        <v>29.541666666666668</v>
      </c>
      <c r="E710">
        <v>0.43365837625665116</v>
      </c>
      <c r="G710">
        <v>29.541666666666668</v>
      </c>
      <c r="H710">
        <v>0.39756481964520968</v>
      </c>
      <c r="J710">
        <v>29.541666666666668</v>
      </c>
      <c r="K710">
        <v>0.4162096805020476</v>
      </c>
      <c r="M710">
        <v>29.541666666666668</v>
      </c>
      <c r="N710">
        <v>0.35153786640559714</v>
      </c>
      <c r="P710">
        <v>29.541666666666668</v>
      </c>
      <c r="Q710">
        <v>0.41693594952181157</v>
      </c>
    </row>
    <row r="711" spans="1:17" x14ac:dyDescent="0.25">
      <c r="A711">
        <v>29.583333333333332</v>
      </c>
      <c r="B711">
        <v>0.47320743136256788</v>
      </c>
      <c r="D711">
        <v>29.583333333333332</v>
      </c>
      <c r="E711">
        <v>0.44103026450998195</v>
      </c>
      <c r="G711">
        <v>29.583333333333332</v>
      </c>
      <c r="H711">
        <v>0.40432311743614585</v>
      </c>
      <c r="J711">
        <v>29.583333333333332</v>
      </c>
      <c r="K711">
        <v>0.4232849409275502</v>
      </c>
      <c r="M711">
        <v>29.583333333333332</v>
      </c>
      <c r="N711">
        <v>0.35751370599145993</v>
      </c>
      <c r="P711">
        <v>29.583333333333332</v>
      </c>
      <c r="Q711">
        <v>0.42402355652065005</v>
      </c>
    </row>
    <row r="712" spans="1:17" x14ac:dyDescent="0.25">
      <c r="A712">
        <v>29.625</v>
      </c>
      <c r="B712">
        <v>0.48125165355269922</v>
      </c>
      <c r="D712">
        <v>29.625</v>
      </c>
      <c r="E712">
        <v>0.44852747486361944</v>
      </c>
      <c r="G712">
        <v>29.625</v>
      </c>
      <c r="H712">
        <v>0.41119630628952797</v>
      </c>
      <c r="J712">
        <v>29.625</v>
      </c>
      <c r="K712">
        <v>0.43048048078028628</v>
      </c>
      <c r="M712">
        <v>29.625</v>
      </c>
      <c r="N712">
        <v>0.36359113485028255</v>
      </c>
      <c r="P712">
        <v>29.625</v>
      </c>
      <c r="Q712">
        <v>0.43123165283846882</v>
      </c>
    </row>
    <row r="713" spans="1:17" x14ac:dyDescent="0.25">
      <c r="A713">
        <v>29.666666666666668</v>
      </c>
      <c r="B713">
        <v>0.48943262752006289</v>
      </c>
      <c r="D713">
        <v>29.666666666666668</v>
      </c>
      <c r="E713">
        <v>0.45615213779326863</v>
      </c>
      <c r="G713">
        <v>29.666666666666668</v>
      </c>
      <c r="H713">
        <v>0.4181863393534177</v>
      </c>
      <c r="J713">
        <v>29.666666666666668</v>
      </c>
      <c r="K713">
        <v>0.43779834481051882</v>
      </c>
      <c r="M713">
        <v>29.666666666666668</v>
      </c>
      <c r="N713">
        <v>0.36977187999970496</v>
      </c>
      <c r="P713">
        <v>29.666666666666668</v>
      </c>
      <c r="Q713">
        <v>0.43856228679369047</v>
      </c>
    </row>
    <row r="714" spans="1:17" x14ac:dyDescent="0.25">
      <c r="A714">
        <v>29.708333333333332</v>
      </c>
      <c r="B714">
        <v>0.49775267804487155</v>
      </c>
      <c r="D714">
        <v>29.708333333333332</v>
      </c>
      <c r="E714">
        <v>0.46390641999272175</v>
      </c>
      <c r="G714">
        <v>29.708333333333332</v>
      </c>
      <c r="H714">
        <v>0.42529520297939355</v>
      </c>
      <c r="J714">
        <v>29.708333333333332</v>
      </c>
      <c r="K714">
        <v>0.44524061252926517</v>
      </c>
      <c r="M714">
        <v>29.708333333333332</v>
      </c>
      <c r="N714">
        <v>0.3760576978166677</v>
      </c>
      <c r="P714">
        <v>29.708333333333332</v>
      </c>
      <c r="Q714">
        <v>0.44601754152615092</v>
      </c>
    </row>
    <row r="715" spans="1:17" x14ac:dyDescent="0.25">
      <c r="A715">
        <v>29.75</v>
      </c>
      <c r="B715">
        <v>0.5062141694286022</v>
      </c>
      <c r="D715">
        <v>29.75</v>
      </c>
      <c r="E715">
        <v>0.47179252498956586</v>
      </c>
      <c r="G715">
        <v>29.75</v>
      </c>
      <c r="H715">
        <v>0.43252491728701115</v>
      </c>
      <c r="J715">
        <v>29.75</v>
      </c>
      <c r="K715">
        <v>0.45280939879923049</v>
      </c>
      <c r="M715">
        <v>29.75</v>
      </c>
      <c r="N715">
        <v>0.38245037453651876</v>
      </c>
      <c r="P715">
        <v>29.75</v>
      </c>
      <c r="Q715">
        <v>0.45359953558906307</v>
      </c>
    </row>
    <row r="716" spans="1:17" x14ac:dyDescent="0.25">
      <c r="A716">
        <v>29.791666666666668</v>
      </c>
      <c r="B716">
        <v>0.51481950616585614</v>
      </c>
      <c r="D716">
        <v>29.791666666666668</v>
      </c>
      <c r="E716">
        <v>0.47981269377135605</v>
      </c>
      <c r="G716">
        <v>29.791666666666668</v>
      </c>
      <c r="H716">
        <v>0.4398775367378579</v>
      </c>
      <c r="J716">
        <v>29.791666666666668</v>
      </c>
      <c r="K716">
        <v>0.4605068544357851</v>
      </c>
      <c r="M716">
        <v>29.791666666666668</v>
      </c>
      <c r="N716">
        <v>0.38895172676060735</v>
      </c>
      <c r="P716">
        <v>29.791666666666668</v>
      </c>
      <c r="Q716">
        <v>0.46131042355104485</v>
      </c>
    </row>
    <row r="717" spans="1:17" x14ac:dyDescent="0.25">
      <c r="A717">
        <v>29.833333333333332</v>
      </c>
      <c r="B717">
        <v>0.52357113362764329</v>
      </c>
      <c r="D717">
        <v>29.833333333333332</v>
      </c>
      <c r="E717">
        <v>0.48796920542243666</v>
      </c>
      <c r="G717">
        <v>29.833333333333332</v>
      </c>
      <c r="H717">
        <v>0.44735515071936899</v>
      </c>
      <c r="J717">
        <v>29.833333333333332</v>
      </c>
      <c r="K717">
        <v>0.46833516681816106</v>
      </c>
      <c r="M717">
        <v>29.833333333333332</v>
      </c>
      <c r="N717">
        <v>0.39556360197250501</v>
      </c>
      <c r="P717">
        <v>29.833333333333332</v>
      </c>
      <c r="Q717">
        <v>0.46915239660838026</v>
      </c>
    </row>
    <row r="718" spans="1:17" x14ac:dyDescent="0.25">
      <c r="A718">
        <v>29.875</v>
      </c>
      <c r="B718">
        <v>0.53247153875628095</v>
      </c>
      <c r="D718">
        <v>29.875</v>
      </c>
      <c r="E718">
        <v>0.49626437777158594</v>
      </c>
      <c r="G718">
        <v>29.875</v>
      </c>
      <c r="H718">
        <v>0.45495988413856603</v>
      </c>
      <c r="J718">
        <v>29.875</v>
      </c>
      <c r="K718">
        <v>0.47629656051103758</v>
      </c>
      <c r="M718">
        <v>29.875</v>
      </c>
      <c r="N718">
        <v>0.4022878790630055</v>
      </c>
      <c r="P718">
        <v>29.875</v>
      </c>
      <c r="Q718">
        <v>0.47712768320769033</v>
      </c>
    </row>
    <row r="719" spans="1:17" x14ac:dyDescent="0.25">
      <c r="A719">
        <v>29.916666666666668</v>
      </c>
      <c r="B719">
        <v>0.53312544754718205</v>
      </c>
      <c r="D719">
        <v>29.916666666666668</v>
      </c>
      <c r="E719">
        <v>0.49684774518165831</v>
      </c>
      <c r="G719">
        <v>29.916666666666668</v>
      </c>
      <c r="H719">
        <v>0.45545979044810009</v>
      </c>
      <c r="J719">
        <v>29.916666666666668</v>
      </c>
      <c r="K719">
        <v>0.47683603134894731</v>
      </c>
      <c r="M719">
        <v>29.916666666666668</v>
      </c>
      <c r="N719">
        <v>0.4026969345253924</v>
      </c>
      <c r="P719">
        <v>29.916666666666668</v>
      </c>
      <c r="Q719">
        <v>0.47750542353984454</v>
      </c>
    </row>
    <row r="720" spans="1:17" x14ac:dyDescent="0.25">
      <c r="A720">
        <v>29.958333333333332</v>
      </c>
      <c r="B720">
        <v>0.53380626068435388</v>
      </c>
      <c r="D720">
        <v>29.958333333333332</v>
      </c>
      <c r="E720">
        <v>0.49745620348604441</v>
      </c>
      <c r="G720">
        <v>29.958333333333332</v>
      </c>
      <c r="H720">
        <v>0.45598272037079302</v>
      </c>
      <c r="J720">
        <v>29.958333333333332</v>
      </c>
      <c r="K720">
        <v>0.47739959580311686</v>
      </c>
      <c r="M720">
        <v>29.958333333333332</v>
      </c>
      <c r="N720">
        <v>0.4031263540962941</v>
      </c>
      <c r="P720">
        <v>29.958333333333332</v>
      </c>
      <c r="Q720">
        <v>0.47790725650855009</v>
      </c>
    </row>
    <row r="721" spans="1:17" x14ac:dyDescent="0.25">
      <c r="A721">
        <v>30</v>
      </c>
      <c r="B721">
        <v>0.53448712720735936</v>
      </c>
      <c r="D721">
        <v>30</v>
      </c>
      <c r="E721">
        <v>0.49806470898040833</v>
      </c>
      <c r="G721">
        <v>30</v>
      </c>
      <c r="H721">
        <v>0.45650567139810033</v>
      </c>
      <c r="J721">
        <v>30</v>
      </c>
      <c r="K721">
        <v>0.47796319264773784</v>
      </c>
      <c r="M721">
        <v>30</v>
      </c>
      <c r="N721">
        <v>0.40355577863571995</v>
      </c>
      <c r="P721">
        <v>30</v>
      </c>
      <c r="Q721">
        <v>0.47830900390223435</v>
      </c>
    </row>
  </sheetData>
  <phoneticPr fontId="3" type="noConversion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workbookViewId="0">
      <selection activeCell="Q17" sqref="Q17"/>
    </sheetView>
  </sheetViews>
  <sheetFormatPr defaultRowHeight="13.2" x14ac:dyDescent="0.25"/>
  <sheetData>
    <row r="1" spans="1:4" x14ac:dyDescent="0.25">
      <c r="A1">
        <v>1</v>
      </c>
      <c r="B1">
        <v>1.2712875386327496E-3</v>
      </c>
      <c r="C1">
        <v>1.2712947604658015E-3</v>
      </c>
      <c r="D1">
        <v>1.2712947604658015E-3</v>
      </c>
    </row>
    <row r="2" spans="1:4" x14ac:dyDescent="0.25">
      <c r="A2">
        <f>1+A1</f>
        <v>2</v>
      </c>
      <c r="B2">
        <v>1.2712875386327496E-3</v>
      </c>
      <c r="C2">
        <v>1.2712947604658015E-3</v>
      </c>
      <c r="D2">
        <v>1.2712947604658015E-3</v>
      </c>
    </row>
    <row r="3" spans="1:4" x14ac:dyDescent="0.25">
      <c r="A3">
        <f t="shared" ref="A3:A29" si="0">1+A2</f>
        <v>3</v>
      </c>
      <c r="B3">
        <v>4.0693224812580675E-3</v>
      </c>
      <c r="C3">
        <v>4.9409682319958423E-3</v>
      </c>
      <c r="D3">
        <v>4.9409685411168072E-3</v>
      </c>
    </row>
    <row r="4" spans="1:4" x14ac:dyDescent="0.25">
      <c r="A4">
        <f t="shared" si="0"/>
        <v>4</v>
      </c>
      <c r="B4">
        <v>5.0791652187171764E-3</v>
      </c>
      <c r="C4">
        <v>7.3024801037646168E-3</v>
      </c>
      <c r="D4">
        <v>7.3047462176626292E-3</v>
      </c>
    </row>
    <row r="5" spans="1:4" x14ac:dyDescent="0.25">
      <c r="A5">
        <f t="shared" si="0"/>
        <v>5</v>
      </c>
      <c r="B5">
        <v>5.7285888749548314E-3</v>
      </c>
      <c r="C5">
        <v>1.038552551992874E-2</v>
      </c>
      <c r="D5">
        <v>1.0439245769754954E-2</v>
      </c>
    </row>
    <row r="6" spans="1:4" x14ac:dyDescent="0.25">
      <c r="A6">
        <f t="shared" si="0"/>
        <v>6</v>
      </c>
      <c r="B6">
        <v>5.7388945766469563E-3</v>
      </c>
      <c r="C6">
        <v>1.4034512631955293E-2</v>
      </c>
      <c r="D6">
        <v>1.4397944711064462E-2</v>
      </c>
    </row>
    <row r="7" spans="1:4" x14ac:dyDescent="0.25">
      <c r="A7">
        <f t="shared" si="0"/>
        <v>7</v>
      </c>
      <c r="B7">
        <v>4.9727119823151349E-3</v>
      </c>
      <c r="C7">
        <v>1.7801304667341582E-2</v>
      </c>
      <c r="D7">
        <v>1.9202138105311999E-2</v>
      </c>
    </row>
    <row r="8" spans="1:4" x14ac:dyDescent="0.25">
      <c r="A8">
        <f t="shared" si="0"/>
        <v>8</v>
      </c>
      <c r="B8">
        <v>3.5479737843980624E-3</v>
      </c>
      <c r="C8">
        <v>2.0965652452424606E-2</v>
      </c>
      <c r="D8">
        <v>2.4806105658104045E-2</v>
      </c>
    </row>
    <row r="9" spans="1:4" x14ac:dyDescent="0.25">
      <c r="A9">
        <f t="shared" si="0"/>
        <v>9</v>
      </c>
      <c r="B9">
        <v>1.8779270458632639E-3</v>
      </c>
      <c r="C9">
        <v>2.2681001777841405E-2</v>
      </c>
      <c r="D9">
        <v>3.0926200112168879E-2</v>
      </c>
    </row>
    <row r="10" spans="1:4" x14ac:dyDescent="0.25">
      <c r="A10">
        <f t="shared" si="0"/>
        <v>10</v>
      </c>
      <c r="B10">
        <v>5.5444980638780781E-4</v>
      </c>
      <c r="C10">
        <v>2.221631743950005E-2</v>
      </c>
      <c r="D10">
        <v>3.6867958930190722E-2</v>
      </c>
    </row>
    <row r="11" spans="1:4" x14ac:dyDescent="0.25">
      <c r="A11">
        <f t="shared" si="0"/>
        <v>11</v>
      </c>
      <c r="B11">
        <v>1.9952156488987589E-5</v>
      </c>
      <c r="C11">
        <v>1.9268434303011315E-2</v>
      </c>
      <c r="D11">
        <v>4.1536280532586692E-2</v>
      </c>
    </row>
    <row r="12" spans="1:4" x14ac:dyDescent="0.25">
      <c r="A12">
        <f t="shared" si="0"/>
        <v>12</v>
      </c>
      <c r="B12">
        <v>0</v>
      </c>
      <c r="C12">
        <v>1.4235186166365661E-2</v>
      </c>
      <c r="D12">
        <v>4.3652369902947567E-2</v>
      </c>
    </row>
    <row r="13" spans="1:4" x14ac:dyDescent="0.25">
      <c r="A13">
        <f t="shared" si="0"/>
        <v>13</v>
      </c>
      <c r="B13">
        <v>0</v>
      </c>
      <c r="C13">
        <v>8.2906163268977248E-3</v>
      </c>
      <c r="D13">
        <v>4.2114157914863448E-2</v>
      </c>
    </row>
    <row r="14" spans="1:4" x14ac:dyDescent="0.25">
      <c r="A14">
        <f t="shared" si="0"/>
        <v>14</v>
      </c>
      <c r="B14">
        <v>0</v>
      </c>
      <c r="C14">
        <v>6.011384081963677E-3</v>
      </c>
      <c r="D14">
        <v>4.0313517401214749E-2</v>
      </c>
    </row>
    <row r="15" spans="1:4" x14ac:dyDescent="0.25">
      <c r="A15">
        <f t="shared" si="0"/>
        <v>15</v>
      </c>
      <c r="B15">
        <v>0</v>
      </c>
      <c r="C15">
        <v>4.0874693869366041E-3</v>
      </c>
      <c r="D15">
        <v>3.7997114249743065E-2</v>
      </c>
    </row>
    <row r="16" spans="1:4" x14ac:dyDescent="0.25">
      <c r="A16">
        <f t="shared" si="0"/>
        <v>16</v>
      </c>
      <c r="B16">
        <v>0</v>
      </c>
      <c r="C16">
        <v>2.4427797030875222E-3</v>
      </c>
      <c r="D16">
        <v>3.5032093860463832E-2</v>
      </c>
    </row>
    <row r="17" spans="1:4" x14ac:dyDescent="0.25">
      <c r="A17">
        <f t="shared" si="0"/>
        <v>17</v>
      </c>
      <c r="B17">
        <v>0</v>
      </c>
      <c r="C17">
        <v>1.1753546398327393E-3</v>
      </c>
      <c r="D17">
        <v>3.1516424499213776E-2</v>
      </c>
    </row>
    <row r="18" spans="1:4" x14ac:dyDescent="0.25">
      <c r="A18">
        <f t="shared" si="0"/>
        <v>18</v>
      </c>
      <c r="B18">
        <v>0</v>
      </c>
      <c r="C18">
        <v>4.5748227564356857E-4</v>
      </c>
      <c r="D18">
        <v>2.7695381336292235E-2</v>
      </c>
    </row>
    <row r="19" spans="1:4" x14ac:dyDescent="0.25">
      <c r="A19">
        <f t="shared" si="0"/>
        <v>19</v>
      </c>
      <c r="B19">
        <v>0</v>
      </c>
      <c r="C19">
        <v>1.1324576081858828E-6</v>
      </c>
      <c r="D19">
        <v>2.3444002642167269E-2</v>
      </c>
    </row>
    <row r="20" spans="1:4" x14ac:dyDescent="0.25">
      <c r="A20">
        <f t="shared" si="0"/>
        <v>20</v>
      </c>
      <c r="B20">
        <v>0</v>
      </c>
      <c r="C20">
        <v>0</v>
      </c>
      <c r="D20">
        <v>1.9149628253494481E-2</v>
      </c>
    </row>
    <row r="21" spans="1:4" x14ac:dyDescent="0.25">
      <c r="A21">
        <f t="shared" si="0"/>
        <v>21</v>
      </c>
      <c r="B21">
        <v>0</v>
      </c>
      <c r="C21">
        <v>0</v>
      </c>
      <c r="D21">
        <v>1.4940697649238242E-2</v>
      </c>
    </row>
    <row r="22" spans="1:4" x14ac:dyDescent="0.25">
      <c r="A22">
        <f t="shared" si="0"/>
        <v>22</v>
      </c>
      <c r="B22">
        <v>0</v>
      </c>
      <c r="C22">
        <v>0</v>
      </c>
      <c r="D22">
        <v>1.0843075941453851E-2</v>
      </c>
    </row>
    <row r="23" spans="1:4" x14ac:dyDescent="0.25">
      <c r="A23">
        <f t="shared" si="0"/>
        <v>23</v>
      </c>
      <c r="B23">
        <v>0</v>
      </c>
      <c r="C23">
        <v>0</v>
      </c>
      <c r="D23">
        <v>7.3612839552334008E-3</v>
      </c>
    </row>
    <row r="24" spans="1:4" x14ac:dyDescent="0.25">
      <c r="A24">
        <f t="shared" si="0"/>
        <v>24</v>
      </c>
      <c r="B24">
        <v>0</v>
      </c>
      <c r="C24">
        <v>0</v>
      </c>
      <c r="D24">
        <v>4.3909577675014825E-3</v>
      </c>
    </row>
    <row r="25" spans="1:4" x14ac:dyDescent="0.25">
      <c r="A25">
        <f t="shared" si="0"/>
        <v>25</v>
      </c>
      <c r="B25">
        <v>0</v>
      </c>
      <c r="C25">
        <v>0</v>
      </c>
      <c r="D25">
        <v>2.1131501121863221E-3</v>
      </c>
    </row>
    <row r="26" spans="1:4" x14ac:dyDescent="0.25">
      <c r="A26">
        <f t="shared" si="0"/>
        <v>26</v>
      </c>
      <c r="B26">
        <v>0</v>
      </c>
      <c r="C26">
        <v>0</v>
      </c>
      <c r="D26">
        <v>8.0632014245907038E-4</v>
      </c>
    </row>
    <row r="27" spans="1:4" x14ac:dyDescent="0.25">
      <c r="A27">
        <f t="shared" si="0"/>
        <v>27</v>
      </c>
      <c r="B27">
        <v>0</v>
      </c>
      <c r="C27">
        <v>0</v>
      </c>
      <c r="D27">
        <v>1.3488271338747541E-4</v>
      </c>
    </row>
    <row r="28" spans="1:4" x14ac:dyDescent="0.25">
      <c r="A28">
        <f t="shared" si="0"/>
        <v>28</v>
      </c>
    </row>
    <row r="29" spans="1:4" x14ac:dyDescent="0.25">
      <c r="A29">
        <f t="shared" si="0"/>
        <v>29</v>
      </c>
    </row>
  </sheetData>
  <phoneticPr fontId="3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I25" sqref="I25"/>
    </sheetView>
  </sheetViews>
  <sheetFormatPr defaultRowHeight="13.2" x14ac:dyDescent="0.25"/>
  <sheetData>
    <row r="1" spans="1:3" x14ac:dyDescent="0.25">
      <c r="A1" t="s">
        <v>27</v>
      </c>
      <c r="B1" t="s">
        <v>60</v>
      </c>
      <c r="C1" t="s">
        <v>74</v>
      </c>
    </row>
    <row r="2" spans="1:3" x14ac:dyDescent="0.25">
      <c r="A2">
        <v>18</v>
      </c>
      <c r="B2">
        <v>11</v>
      </c>
      <c r="C2">
        <v>0</v>
      </c>
    </row>
    <row r="3" spans="1:3" x14ac:dyDescent="0.25">
      <c r="A3">
        <v>25</v>
      </c>
      <c r="B3">
        <f>AVERAGE(18,19,20,21,21)</f>
        <v>19.8</v>
      </c>
      <c r="C3">
        <f>STDEV(18,19,20,21,21)^2</f>
        <v>1.7</v>
      </c>
    </row>
    <row r="4" spans="1:3" x14ac:dyDescent="0.25">
      <c r="A4">
        <v>30</v>
      </c>
      <c r="B4">
        <f>AVERAGE(26,28,28,28,29)</f>
        <v>27.8</v>
      </c>
      <c r="C4">
        <f>STDEV(26,28,28,28,29)^2</f>
        <v>1.1999999999999997</v>
      </c>
    </row>
  </sheetData>
  <phoneticPr fontId="3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Summary</vt:lpstr>
      <vt:lpstr>18 DAS</vt:lpstr>
      <vt:lpstr>25 DAS</vt:lpstr>
      <vt:lpstr>30 DAS</vt:lpstr>
      <vt:lpstr>Modelled</vt:lpstr>
      <vt:lpstr>Indiv leaves</vt:lpstr>
      <vt:lpstr>Stochastic</vt:lpstr>
    </vt:vector>
  </TitlesOfParts>
  <Company>Desktop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 hoon</dc:creator>
  <cp:lastModifiedBy>MILLAR Andrew</cp:lastModifiedBy>
  <dcterms:created xsi:type="dcterms:W3CDTF">2012-07-06T14:13:44Z</dcterms:created>
  <dcterms:modified xsi:type="dcterms:W3CDTF">2018-08-22T14:01:12Z</dcterms:modified>
</cp:coreProperties>
</file>