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026"/>
  <workbookPr defaultThemeVersion="124226"/>
  <mc:AlternateContent xmlns:mc="http://schemas.openxmlformats.org/markup-compatibility/2006">
    <mc:Choice Requires="x15">
      <x15ac:absPath xmlns:x15ac="http://schemas.microsoft.com/office/spreadsheetml/2010/11/ac" url="C:\ResilioSync\Niels_Werk\PhD\Code\MycoSynVac_Dynamic_Model_pipeline\1_Parameter_Estimation_model_selection\"/>
    </mc:Choice>
  </mc:AlternateContent>
  <xr:revisionPtr revIDLastSave="0" documentId="13_ncr:1_{23D507CD-9C19-4997-B64E-1A1AF4907DF8}" xr6:coauthVersionLast="45" xr6:coauthVersionMax="45" xr10:uidLastSave="{00000000-0000-0000-0000-000000000000}"/>
  <bookViews>
    <workbookView xWindow="10515" yWindow="1560" windowWidth="28800" windowHeight="15435" tabRatio="915" activeTab="6" xr2:uid="{00000000-000D-0000-FFFF-FFFF00000000}"/>
  </bookViews>
  <sheets>
    <sheet name="README" sheetId="14" r:id="rId1"/>
    <sheet name="MetaboliteCon" sheetId="2" r:id="rId2"/>
    <sheet name="CopyNumber-flux" sheetId="3" r:id="rId3"/>
    <sheet name="6h_CopasiData" sheetId="6" r:id="rId4"/>
    <sheet name="24h_CopasiData" sheetId="1" r:id="rId5"/>
    <sheet name="48h_CopasiData" sheetId="4" r:id="rId6"/>
    <sheet name="ss_training_data" sheetId="12" r:id="rId7"/>
    <sheet name="ss_validation_data" sheetId="13" r:id="rId8"/>
  </sheets>
  <externalReferences>
    <externalReference r:id="rId9"/>
    <externalReference r:id="rId10"/>
    <externalReference r:id="rId11"/>
    <externalReference r:id="rId12"/>
    <externalReference r:id="rId13"/>
    <externalReference r:id="rId14"/>
  </externalReferenc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Y4" i="12" l="1"/>
  <c r="U2" i="12"/>
  <c r="AF3" i="13" l="1"/>
  <c r="AF4" i="13"/>
  <c r="AF2" i="13"/>
  <c r="AD2" i="13"/>
  <c r="AE2" i="13"/>
  <c r="AD3" i="13"/>
  <c r="AE3" i="13"/>
  <c r="AD4" i="13"/>
  <c r="AE4" i="13"/>
  <c r="AC4" i="13"/>
  <c r="AC3" i="13"/>
  <c r="AC2" i="13"/>
  <c r="R4" i="13" l="1"/>
  <c r="Q4" i="13"/>
  <c r="P4" i="13"/>
  <c r="O4" i="13"/>
  <c r="N4" i="13"/>
  <c r="M4" i="13"/>
  <c r="L4" i="13"/>
  <c r="K4" i="13"/>
  <c r="J4" i="13"/>
  <c r="I4" i="13"/>
  <c r="H4" i="13"/>
  <c r="G4" i="13"/>
  <c r="F4" i="13"/>
  <c r="E4" i="13"/>
  <c r="D4" i="13"/>
  <c r="C4" i="13"/>
  <c r="B4" i="13"/>
  <c r="A4" i="13"/>
  <c r="R3" i="13"/>
  <c r="Q3" i="13"/>
  <c r="P3" i="13"/>
  <c r="O3" i="13"/>
  <c r="N3" i="13"/>
  <c r="M3" i="13"/>
  <c r="L3" i="13"/>
  <c r="K3" i="13"/>
  <c r="J3" i="13"/>
  <c r="I3" i="13"/>
  <c r="H3" i="13"/>
  <c r="G3" i="13"/>
  <c r="F3" i="13"/>
  <c r="E3" i="13"/>
  <c r="D3" i="13"/>
  <c r="C3" i="13"/>
  <c r="B3" i="13"/>
  <c r="A3" i="13"/>
  <c r="A2" i="13" l="1"/>
  <c r="B2" i="13"/>
  <c r="C2" i="13"/>
  <c r="D2" i="13"/>
  <c r="E2" i="13"/>
  <c r="F2" i="13"/>
  <c r="G2" i="13"/>
  <c r="H2" i="13"/>
  <c r="I2" i="13"/>
  <c r="J2" i="13"/>
  <c r="K2" i="13"/>
  <c r="L2" i="13"/>
  <c r="M2" i="13"/>
  <c r="N2" i="13"/>
  <c r="O2" i="13"/>
  <c r="P2" i="13"/>
  <c r="Q2" i="13"/>
  <c r="R2" i="13"/>
  <c r="AD4" i="12" l="1"/>
  <c r="AC4" i="12"/>
  <c r="AB4" i="12"/>
  <c r="AA4" i="12"/>
  <c r="Z4" i="12"/>
  <c r="X4" i="12"/>
  <c r="W4" i="12"/>
  <c r="V4" i="12"/>
  <c r="U4" i="12"/>
  <c r="T4" i="12"/>
  <c r="S4" i="12"/>
  <c r="R4" i="12"/>
  <c r="K4" i="12"/>
  <c r="AD3" i="12"/>
  <c r="AC3" i="12"/>
  <c r="AB3" i="12"/>
  <c r="AA3" i="12"/>
  <c r="Z3" i="12"/>
  <c r="Y3" i="12"/>
  <c r="X3" i="12"/>
  <c r="W3" i="12"/>
  <c r="V3" i="12"/>
  <c r="U3" i="12"/>
  <c r="T3" i="12"/>
  <c r="S3" i="12"/>
  <c r="R3" i="12"/>
  <c r="K3" i="12"/>
  <c r="AD2" i="12"/>
  <c r="AC2" i="12"/>
  <c r="AB2" i="12"/>
  <c r="AA2" i="12"/>
  <c r="Z2" i="12"/>
  <c r="Y2" i="12"/>
  <c r="X2" i="12"/>
  <c r="W2" i="12"/>
  <c r="V2" i="12"/>
  <c r="T2" i="12"/>
  <c r="S2" i="12"/>
  <c r="R2" i="12"/>
  <c r="K2" i="12"/>
  <c r="H19" i="2" l="1"/>
  <c r="G19" i="2"/>
  <c r="F19" i="2"/>
  <c r="E19" i="2"/>
  <c r="D19" i="2"/>
  <c r="C19" i="2"/>
  <c r="Q2" i="12" l="1"/>
  <c r="Q3" i="12"/>
  <c r="Q4" i="12"/>
  <c r="AG3" i="6"/>
  <c r="H48" i="3"/>
  <c r="H47" i="3"/>
  <c r="G47" i="3"/>
  <c r="G48" i="3"/>
  <c r="F48" i="3"/>
  <c r="AG3" i="4" s="1"/>
  <c r="E47" i="3"/>
  <c r="E48" i="3"/>
  <c r="D47" i="3"/>
  <c r="D48" i="3"/>
  <c r="D46" i="3"/>
  <c r="E46" i="3"/>
  <c r="F46" i="3"/>
  <c r="G46" i="3"/>
  <c r="H46" i="3"/>
  <c r="F47" i="3"/>
  <c r="C47" i="3"/>
  <c r="C48" i="3"/>
  <c r="AH3" i="6" s="1"/>
  <c r="AE4" i="12" l="1"/>
  <c r="AF3" i="1"/>
  <c r="D61" i="3"/>
  <c r="AF3" i="4" s="1"/>
  <c r="D60" i="3"/>
  <c r="AE3" i="4" s="1"/>
  <c r="D62" i="3"/>
  <c r="AD3" i="4"/>
  <c r="C62" i="3"/>
  <c r="AC3" i="1" s="1"/>
  <c r="C61" i="3"/>
  <c r="AE3" i="1" s="1"/>
  <c r="C60" i="3"/>
  <c r="AD3" i="1" s="1"/>
  <c r="B64" i="3"/>
  <c r="F14" i="2"/>
  <c r="F15" i="2"/>
  <c r="F16" i="2"/>
  <c r="AE3" i="6"/>
  <c r="AF3" i="6"/>
  <c r="AD3" i="6"/>
  <c r="H61" i="3"/>
  <c r="G61" i="3"/>
  <c r="F61" i="3"/>
  <c r="E61" i="3"/>
  <c r="H60" i="3"/>
  <c r="G60" i="3"/>
  <c r="F60" i="3"/>
  <c r="E60" i="3"/>
  <c r="H62" i="3"/>
  <c r="H59" i="3"/>
  <c r="H64" i="3" s="1"/>
  <c r="E62" i="3"/>
  <c r="F62" i="3"/>
  <c r="G62" i="3"/>
  <c r="G59" i="3"/>
  <c r="G64" i="3" s="1"/>
  <c r="D59" i="3"/>
  <c r="D64" i="3" s="1"/>
  <c r="E59" i="3"/>
  <c r="E64" i="3" s="1"/>
  <c r="F59" i="3"/>
  <c r="F64" i="3" s="1"/>
  <c r="C59" i="3"/>
  <c r="C64" i="3" s="1"/>
  <c r="D53" i="3"/>
  <c r="D29" i="3"/>
  <c r="D30" i="3"/>
  <c r="D31" i="3"/>
  <c r="D32" i="3"/>
  <c r="D33" i="3"/>
  <c r="D34" i="3"/>
  <c r="D35" i="3"/>
  <c r="D36" i="3"/>
  <c r="D37" i="3"/>
  <c r="D38" i="3"/>
  <c r="D39" i="3"/>
  <c r="D40" i="3"/>
  <c r="D41" i="3"/>
  <c r="K48" i="3" s="1"/>
  <c r="D42" i="3"/>
  <c r="D43" i="3"/>
  <c r="D44" i="3"/>
  <c r="D45" i="3"/>
  <c r="F13" i="3"/>
  <c r="T3" i="4"/>
  <c r="U3" i="4"/>
  <c r="V3" i="4"/>
  <c r="W3" i="4"/>
  <c r="X3" i="4"/>
  <c r="Y3" i="4"/>
  <c r="Z3" i="4"/>
  <c r="AA3" i="4"/>
  <c r="AB3" i="4"/>
  <c r="AC3" i="4"/>
  <c r="S3" i="4"/>
  <c r="S3" i="1"/>
  <c r="T3" i="1"/>
  <c r="U3" i="1"/>
  <c r="V3" i="1"/>
  <c r="W3" i="1"/>
  <c r="X3" i="1"/>
  <c r="Y3" i="1"/>
  <c r="Z3" i="1"/>
  <c r="AA3" i="1"/>
  <c r="AB3" i="1"/>
  <c r="R3" i="1"/>
  <c r="T3" i="6"/>
  <c r="U3" i="6"/>
  <c r="V3" i="6"/>
  <c r="W3" i="6"/>
  <c r="X3" i="6"/>
  <c r="Y3" i="6"/>
  <c r="Z3" i="6"/>
  <c r="AA3" i="6"/>
  <c r="AB3" i="6"/>
  <c r="AC3" i="6"/>
  <c r="S3" i="6"/>
  <c r="C5" i="3"/>
  <c r="C4" i="3"/>
  <c r="B67" i="3" s="1"/>
  <c r="H29" i="3"/>
  <c r="H30" i="3"/>
  <c r="H31" i="3"/>
  <c r="H32" i="3"/>
  <c r="H33" i="3"/>
  <c r="H34" i="3"/>
  <c r="H35" i="3"/>
  <c r="H36" i="3"/>
  <c r="H37" i="3"/>
  <c r="H38" i="3"/>
  <c r="H39" i="3"/>
  <c r="H40" i="3"/>
  <c r="H41" i="3"/>
  <c r="H42" i="3"/>
  <c r="H43" i="3"/>
  <c r="H44" i="3"/>
  <c r="H45" i="3"/>
  <c r="H28" i="3"/>
  <c r="G29" i="3"/>
  <c r="G30" i="3"/>
  <c r="G31" i="3"/>
  <c r="G32" i="3"/>
  <c r="G33" i="3"/>
  <c r="G34" i="3"/>
  <c r="G35" i="3"/>
  <c r="G36" i="3"/>
  <c r="G37" i="3"/>
  <c r="G38" i="3"/>
  <c r="G39" i="3"/>
  <c r="G40" i="3"/>
  <c r="G41" i="3"/>
  <c r="N46" i="3" s="1"/>
  <c r="G42" i="3"/>
  <c r="G43" i="3"/>
  <c r="G44" i="3"/>
  <c r="G45" i="3"/>
  <c r="N45" i="3" s="1"/>
  <c r="G28" i="3"/>
  <c r="F45" i="3"/>
  <c r="F29" i="3"/>
  <c r="F30" i="3"/>
  <c r="F31" i="3"/>
  <c r="F32" i="3"/>
  <c r="F33" i="3"/>
  <c r="F34" i="3"/>
  <c r="F35" i="3"/>
  <c r="F36" i="3"/>
  <c r="F37" i="3"/>
  <c r="F38" i="3"/>
  <c r="F39" i="3"/>
  <c r="F40" i="3"/>
  <c r="F41" i="3"/>
  <c r="M47" i="3" s="1"/>
  <c r="F42" i="3"/>
  <c r="F43" i="3"/>
  <c r="F44" i="3"/>
  <c r="F28" i="3"/>
  <c r="E29" i="3"/>
  <c r="E30" i="3"/>
  <c r="E31" i="3"/>
  <c r="E32" i="3"/>
  <c r="E33" i="3"/>
  <c r="E34" i="3"/>
  <c r="E35" i="3"/>
  <c r="L35" i="3" s="1"/>
  <c r="E36" i="3"/>
  <c r="E37" i="3"/>
  <c r="E38" i="3"/>
  <c r="E39" i="3"/>
  <c r="E40" i="3"/>
  <c r="E41" i="3"/>
  <c r="L48" i="3" s="1"/>
  <c r="E42" i="3"/>
  <c r="E43" i="3"/>
  <c r="E44" i="3"/>
  <c r="E45" i="3"/>
  <c r="E28" i="3"/>
  <c r="D28" i="3"/>
  <c r="C29" i="3"/>
  <c r="C30" i="3"/>
  <c r="C31" i="3"/>
  <c r="C32" i="3"/>
  <c r="C33" i="3"/>
  <c r="C34" i="3"/>
  <c r="C35" i="3"/>
  <c r="C36" i="3"/>
  <c r="C37" i="3"/>
  <c r="C38" i="3"/>
  <c r="C39" i="3"/>
  <c r="C40" i="3"/>
  <c r="C41" i="3"/>
  <c r="J48" i="3" s="1"/>
  <c r="C42" i="3"/>
  <c r="C43" i="3"/>
  <c r="C44" i="3"/>
  <c r="C45" i="3"/>
  <c r="C46" i="3"/>
  <c r="C28" i="3"/>
  <c r="H5" i="3"/>
  <c r="H6" i="3"/>
  <c r="H7" i="3"/>
  <c r="H8" i="3"/>
  <c r="H9" i="3"/>
  <c r="H11" i="3"/>
  <c r="H12" i="3"/>
  <c r="H13" i="3"/>
  <c r="F65" i="3" s="1"/>
  <c r="H17" i="3"/>
  <c r="H18" i="3"/>
  <c r="H19" i="3"/>
  <c r="H20" i="3"/>
  <c r="H21" i="3"/>
  <c r="H22" i="3"/>
  <c r="H4" i="3"/>
  <c r="F67" i="3" s="1"/>
  <c r="G5" i="3"/>
  <c r="G6" i="3"/>
  <c r="G7" i="3"/>
  <c r="G8" i="3"/>
  <c r="G9" i="3"/>
  <c r="G11" i="3"/>
  <c r="G12" i="3"/>
  <c r="G13" i="3"/>
  <c r="G17" i="3"/>
  <c r="G18" i="3"/>
  <c r="G19" i="3"/>
  <c r="G20" i="3"/>
  <c r="G21" i="3"/>
  <c r="G22" i="3"/>
  <c r="G4" i="3"/>
  <c r="E67" i="3" s="1"/>
  <c r="F4" i="3"/>
  <c r="D67" i="3" s="1"/>
  <c r="F5" i="3"/>
  <c r="F6" i="3"/>
  <c r="F7" i="3"/>
  <c r="F8" i="3"/>
  <c r="F9" i="3"/>
  <c r="F11" i="3"/>
  <c r="F12" i="3"/>
  <c r="F17" i="3"/>
  <c r="F18" i="3"/>
  <c r="F19" i="3"/>
  <c r="F20" i="3"/>
  <c r="F21" i="3"/>
  <c r="F22" i="3"/>
  <c r="E5" i="3"/>
  <c r="E6" i="3"/>
  <c r="E7" i="3"/>
  <c r="E8" i="3"/>
  <c r="E9" i="3"/>
  <c r="E11" i="3"/>
  <c r="E12" i="3"/>
  <c r="E13" i="3"/>
  <c r="C65" i="3" s="1"/>
  <c r="E17" i="3"/>
  <c r="E18" i="3"/>
  <c r="E19" i="3"/>
  <c r="E20" i="3"/>
  <c r="E21" i="3"/>
  <c r="E22" i="3"/>
  <c r="E4" i="3"/>
  <c r="C67" i="3" s="1"/>
  <c r="D5" i="3"/>
  <c r="D6" i="3"/>
  <c r="D7" i="3"/>
  <c r="D8" i="3"/>
  <c r="D9" i="3"/>
  <c r="D11" i="3"/>
  <c r="D12" i="3"/>
  <c r="D13" i="3"/>
  <c r="D17" i="3"/>
  <c r="D18" i="3"/>
  <c r="D19" i="3"/>
  <c r="D20" i="3"/>
  <c r="D21" i="3"/>
  <c r="D22" i="3"/>
  <c r="D4" i="3"/>
  <c r="C6" i="3"/>
  <c r="C7" i="3"/>
  <c r="C8" i="3"/>
  <c r="C9" i="3"/>
  <c r="C11" i="3"/>
  <c r="C12" i="3"/>
  <c r="C13" i="3"/>
  <c r="B65" i="3" s="1"/>
  <c r="C17" i="3"/>
  <c r="C18" i="3"/>
  <c r="C19" i="3"/>
  <c r="C20" i="3"/>
  <c r="C21" i="3"/>
  <c r="C22" i="3"/>
  <c r="C3" i="2"/>
  <c r="C7" i="2" s="1"/>
  <c r="E2" i="12" s="1"/>
  <c r="G15" i="2"/>
  <c r="G14" i="2"/>
  <c r="G4" i="2"/>
  <c r="F4" i="2"/>
  <c r="H4" i="2"/>
  <c r="F5" i="2"/>
  <c r="G5" i="2"/>
  <c r="H5" i="2"/>
  <c r="F6" i="2"/>
  <c r="G6" i="2"/>
  <c r="H6" i="2"/>
  <c r="F7" i="2"/>
  <c r="G7" i="2"/>
  <c r="H7" i="2"/>
  <c r="F8" i="2"/>
  <c r="G8" i="2"/>
  <c r="H8" i="2"/>
  <c r="F9" i="2"/>
  <c r="G9" i="2"/>
  <c r="H9" i="2"/>
  <c r="F10" i="2"/>
  <c r="G10" i="2"/>
  <c r="H10" i="2"/>
  <c r="F11" i="2"/>
  <c r="G11" i="2"/>
  <c r="H11" i="2"/>
  <c r="F12" i="2"/>
  <c r="G12" i="2"/>
  <c r="H12" i="2"/>
  <c r="F13" i="2"/>
  <c r="G13" i="2"/>
  <c r="H13" i="2"/>
  <c r="H14" i="2"/>
  <c r="H15" i="2"/>
  <c r="G16" i="2"/>
  <c r="H16" i="2"/>
  <c r="F17" i="2"/>
  <c r="G17" i="2"/>
  <c r="H17" i="2"/>
  <c r="F18" i="2"/>
  <c r="G18" i="2"/>
  <c r="H18" i="2"/>
  <c r="G3" i="2"/>
  <c r="H3" i="2"/>
  <c r="F3" i="2"/>
  <c r="R3" i="4"/>
  <c r="D8" i="2"/>
  <c r="F3" i="12" s="1"/>
  <c r="E8" i="2"/>
  <c r="F4" i="12" s="1"/>
  <c r="D5" i="2"/>
  <c r="C3" i="12" s="1"/>
  <c r="E5" i="2"/>
  <c r="C4" i="12" s="1"/>
  <c r="D6" i="2"/>
  <c r="D3" i="12" s="1"/>
  <c r="E6" i="2"/>
  <c r="D4" i="12" s="1"/>
  <c r="D17" i="2"/>
  <c r="O3" i="12" s="1"/>
  <c r="E17" i="2"/>
  <c r="O4" i="12" s="1"/>
  <c r="D18" i="2"/>
  <c r="P3" i="12" s="1"/>
  <c r="D15" i="2"/>
  <c r="D9" i="2"/>
  <c r="G3" i="12" s="1"/>
  <c r="E9" i="2"/>
  <c r="G4" i="12" s="1"/>
  <c r="D10" i="2"/>
  <c r="H3" i="12" s="1"/>
  <c r="E10" i="2"/>
  <c r="H4" i="12" s="1"/>
  <c r="D11" i="2"/>
  <c r="I3" i="12" s="1"/>
  <c r="E11" i="2"/>
  <c r="I4" i="12" s="1"/>
  <c r="D12" i="2"/>
  <c r="J3" i="12" s="1"/>
  <c r="E12" i="2"/>
  <c r="J4" i="12" s="1"/>
  <c r="D14" i="2"/>
  <c r="L3" i="12" s="1"/>
  <c r="C13" i="2"/>
  <c r="C9" i="2"/>
  <c r="G2" i="12" s="1"/>
  <c r="C10" i="2"/>
  <c r="H2" i="12" s="1"/>
  <c r="C11" i="2"/>
  <c r="I2" i="12" s="1"/>
  <c r="C12" i="2"/>
  <c r="J2" i="12" s="1"/>
  <c r="C17" i="2"/>
  <c r="O2" i="12" s="1"/>
  <c r="R3" i="6"/>
  <c r="D4" i="2"/>
  <c r="B3" i="12" s="1"/>
  <c r="D3" i="2"/>
  <c r="A3" i="12" s="1"/>
  <c r="C5" i="2"/>
  <c r="C2" i="12" s="1"/>
  <c r="C6" i="2"/>
  <c r="D2" i="12" s="1"/>
  <c r="C8" i="2"/>
  <c r="F2" i="12" s="1"/>
  <c r="E3" i="2"/>
  <c r="A4" i="12" s="1"/>
  <c r="B16" i="3"/>
  <c r="C16" i="3" s="1"/>
  <c r="B15" i="3"/>
  <c r="C15" i="3" s="1"/>
  <c r="B66" i="3" s="1"/>
  <c r="B14" i="3"/>
  <c r="C14" i="3" s="1"/>
  <c r="B10" i="3"/>
  <c r="D10" i="3" s="1"/>
  <c r="B23" i="3"/>
  <c r="F23" i="3" s="1"/>
  <c r="E23" i="3"/>
  <c r="D23" i="3"/>
  <c r="E14" i="3"/>
  <c r="G15" i="3"/>
  <c r="E66" i="3" s="1"/>
  <c r="D15" i="3"/>
  <c r="D16" i="3"/>
  <c r="G16" i="3"/>
  <c r="E16" i="3"/>
  <c r="F16" i="3"/>
  <c r="F27" i="3"/>
  <c r="G27" i="3"/>
  <c r="H27" i="3"/>
  <c r="E27" i="3"/>
  <c r="B51" i="3"/>
  <c r="A51" i="3"/>
  <c r="C57" i="3" s="1"/>
  <c r="D57" i="3" s="1"/>
  <c r="D13" i="2"/>
  <c r="E13" i="2"/>
  <c r="M40" i="3" l="1"/>
  <c r="B3" i="6"/>
  <c r="A2" i="12"/>
  <c r="L39" i="3"/>
  <c r="D16" i="2"/>
  <c r="N3" i="12" s="1"/>
  <c r="M3" i="12"/>
  <c r="J45" i="3"/>
  <c r="AE3" i="12"/>
  <c r="L3" i="4"/>
  <c r="L3" i="6"/>
  <c r="L43" i="3"/>
  <c r="M44" i="3"/>
  <c r="E65" i="3"/>
  <c r="E15" i="3"/>
  <c r="C66" i="3" s="1"/>
  <c r="F15" i="3"/>
  <c r="D66" i="3" s="1"/>
  <c r="C56" i="3"/>
  <c r="D56" i="3" s="1"/>
  <c r="C54" i="3"/>
  <c r="B3" i="1"/>
  <c r="H3" i="4"/>
  <c r="D3" i="4"/>
  <c r="C3" i="1"/>
  <c r="D3" i="1"/>
  <c r="L45" i="3"/>
  <c r="K3" i="4"/>
  <c r="G3" i="4"/>
  <c r="O48" i="3"/>
  <c r="H3" i="6"/>
  <c r="P3" i="6"/>
  <c r="G3" i="1"/>
  <c r="B3" i="4"/>
  <c r="K3" i="6"/>
  <c r="J3" i="4"/>
  <c r="P3" i="4"/>
  <c r="K45" i="3"/>
  <c r="E3" i="1"/>
  <c r="J3" i="6"/>
  <c r="I3" i="6"/>
  <c r="I3" i="4"/>
  <c r="E3" i="4"/>
  <c r="M46" i="3"/>
  <c r="L3" i="1"/>
  <c r="K3" i="1"/>
  <c r="I3" i="1"/>
  <c r="J46" i="3"/>
  <c r="J42" i="3"/>
  <c r="L46" i="3"/>
  <c r="L42" i="3"/>
  <c r="M43" i="3"/>
  <c r="M39" i="3"/>
  <c r="M35" i="3"/>
  <c r="M45" i="3"/>
  <c r="O3" i="1"/>
  <c r="E18" i="2"/>
  <c r="P4" i="12" s="1"/>
  <c r="P3" i="1"/>
  <c r="K44" i="3"/>
  <c r="F3" i="6"/>
  <c r="E3" i="6"/>
  <c r="M3" i="1"/>
  <c r="J3" i="1"/>
  <c r="H3" i="1"/>
  <c r="C15" i="2"/>
  <c r="M2" i="12" s="1"/>
  <c r="D3" i="6"/>
  <c r="N31" i="3"/>
  <c r="E7" i="2"/>
  <c r="E4" i="12" s="1"/>
  <c r="N32" i="3"/>
  <c r="K43" i="3"/>
  <c r="K35" i="3"/>
  <c r="D7" i="2"/>
  <c r="E3" i="12" s="1"/>
  <c r="M48" i="3"/>
  <c r="J47" i="3"/>
  <c r="H16" i="3"/>
  <c r="H10" i="3"/>
  <c r="C23" i="3"/>
  <c r="H23" i="3"/>
  <c r="E14" i="2"/>
  <c r="L4" i="12" s="1"/>
  <c r="J31" i="3"/>
  <c r="D65" i="3"/>
  <c r="K39" i="3"/>
  <c r="L47" i="3"/>
  <c r="C55" i="3"/>
  <c r="D55" i="3" s="1"/>
  <c r="C10" i="3"/>
  <c r="G23" i="3"/>
  <c r="Q3" i="1"/>
  <c r="J32" i="3"/>
  <c r="J29" i="3"/>
  <c r="L29" i="3"/>
  <c r="M42" i="3"/>
  <c r="N43" i="3"/>
  <c r="K46" i="3"/>
  <c r="N48" i="3"/>
  <c r="N47" i="3"/>
  <c r="N42" i="3"/>
  <c r="K47" i="3"/>
  <c r="J40" i="3"/>
  <c r="L32" i="3"/>
  <c r="M31" i="3"/>
  <c r="N29" i="3"/>
  <c r="K42" i="3"/>
  <c r="O42" i="3" s="1"/>
  <c r="K31" i="3"/>
  <c r="L31" i="3"/>
  <c r="D54" i="3"/>
  <c r="J44" i="3"/>
  <c r="J43" i="3"/>
  <c r="J39" i="3"/>
  <c r="J35" i="3"/>
  <c r="L44" i="3"/>
  <c r="L40" i="3"/>
  <c r="M32" i="3"/>
  <c r="M29" i="3"/>
  <c r="N44" i="3"/>
  <c r="N40" i="3"/>
  <c r="K32" i="3"/>
  <c r="K29" i="3"/>
  <c r="N39" i="3"/>
  <c r="N35" i="3"/>
  <c r="K40" i="3"/>
  <c r="F10" i="3"/>
  <c r="G10" i="3"/>
  <c r="C14" i="2"/>
  <c r="L2" i="12" s="1"/>
  <c r="N3" i="1"/>
  <c r="E15" i="2"/>
  <c r="M4" i="12" s="1"/>
  <c r="E4" i="2"/>
  <c r="B4" i="12" s="1"/>
  <c r="G3" i="6"/>
  <c r="E16" i="2"/>
  <c r="N4" i="12" s="1"/>
  <c r="H14" i="3"/>
  <c r="C4" i="2"/>
  <c r="B2" i="12" s="1"/>
  <c r="C16" i="2"/>
  <c r="N2" i="12" s="1"/>
  <c r="E10" i="3"/>
  <c r="H15" i="3"/>
  <c r="F66" i="3" s="1"/>
  <c r="D14" i="3"/>
  <c r="F14" i="3"/>
  <c r="C18" i="2"/>
  <c r="P2" i="12" s="1"/>
  <c r="G14" i="3"/>
  <c r="N3" i="6" l="1"/>
  <c r="O44" i="3"/>
  <c r="O35" i="3"/>
  <c r="O43" i="3"/>
  <c r="O46" i="3"/>
  <c r="C3" i="4"/>
  <c r="F3" i="1"/>
  <c r="N3" i="4"/>
  <c r="O31" i="3"/>
  <c r="M3" i="4"/>
  <c r="Q3" i="4"/>
  <c r="F3" i="4"/>
  <c r="O3" i="4"/>
  <c r="O32" i="3"/>
  <c r="O29" i="3"/>
  <c r="O39" i="3"/>
  <c r="O40" i="3"/>
  <c r="O47" i="3"/>
  <c r="O3" i="6"/>
  <c r="C3" i="6"/>
  <c r="M3" i="6"/>
  <c r="Q3" i="6"/>
</calcChain>
</file>

<file path=xl/sharedStrings.xml><?xml version="1.0" encoding="utf-8"?>
<sst xmlns="http://schemas.openxmlformats.org/spreadsheetml/2006/main" count="517" uniqueCount="183">
  <si>
    <t>AcCoA</t>
  </si>
  <si>
    <t>ACE</t>
  </si>
  <si>
    <t>ADP</t>
  </si>
  <si>
    <t>ATP</t>
  </si>
  <si>
    <t>CoA</t>
  </si>
  <si>
    <t>DGP</t>
  </si>
  <si>
    <t>F6P</t>
  </si>
  <si>
    <t>FBP</t>
  </si>
  <si>
    <t>G6P</t>
  </si>
  <si>
    <t>GAP</t>
  </si>
  <si>
    <t>GLC_Ext</t>
  </si>
  <si>
    <t>LAC</t>
  </si>
  <si>
    <t>NAD</t>
  </si>
  <si>
    <t>NADH</t>
  </si>
  <si>
    <t>PEP</t>
  </si>
  <si>
    <t>Pi_Int</t>
  </si>
  <si>
    <t>PYR</t>
  </si>
  <si>
    <t>Metabolites</t>
  </si>
  <si>
    <t>6h</t>
  </si>
  <si>
    <t>24h</t>
  </si>
  <si>
    <t>48h</t>
  </si>
  <si>
    <t>12h</t>
  </si>
  <si>
    <t>72h</t>
  </si>
  <si>
    <t>96h</t>
  </si>
  <si>
    <t>Growth cruve A data</t>
  </si>
  <si>
    <t>PTS_Glc</t>
  </si>
  <si>
    <t>PGI</t>
  </si>
  <si>
    <t>PFK</t>
  </si>
  <si>
    <t>FBA</t>
  </si>
  <si>
    <t>TIM</t>
  </si>
  <si>
    <t>GAPDH</t>
  </si>
  <si>
    <t>PGK_GMP</t>
  </si>
  <si>
    <t>ENO</t>
  </si>
  <si>
    <t>PYK</t>
  </si>
  <si>
    <t>LDH</t>
  </si>
  <si>
    <t>PDH</t>
  </si>
  <si>
    <t>PTA_ACK</t>
  </si>
  <si>
    <t>RibABC</t>
  </si>
  <si>
    <t>RBSK</t>
  </si>
  <si>
    <t>PRPS</t>
  </si>
  <si>
    <t>RPIA</t>
  </si>
  <si>
    <t>RPE</t>
  </si>
  <si>
    <t>TKL</t>
  </si>
  <si>
    <t>TAL</t>
  </si>
  <si>
    <t>Enzyme</t>
  </si>
  <si>
    <t>nan</t>
  </si>
  <si>
    <t>MPN207</t>
  </si>
  <si>
    <t>MPN250</t>
  </si>
  <si>
    <t>MPN302</t>
  </si>
  <si>
    <t>MPN025</t>
  </si>
  <si>
    <t>MPN629</t>
  </si>
  <si>
    <t>MPN430</t>
  </si>
  <si>
    <t>MPN606</t>
  </si>
  <si>
    <t>MPN303</t>
  </si>
  <si>
    <t>MPN674</t>
  </si>
  <si>
    <t>MPN073</t>
  </si>
  <si>
    <t>MPN595</t>
  </si>
  <si>
    <t>MPN252</t>
  </si>
  <si>
    <t>MPN082</t>
  </si>
  <si>
    <t>checked</t>
  </si>
  <si>
    <t>Status</t>
  </si>
  <si>
    <t>Average 2x GC * O Wodke relative</t>
  </si>
  <si>
    <t>Daniel 2nd relative*GC 24h</t>
  </si>
  <si>
    <t>ATPase</t>
  </si>
  <si>
    <t>MPN393</t>
  </si>
  <si>
    <t>MPN392</t>
  </si>
  <si>
    <t>MPN391</t>
  </si>
  <si>
    <t>MPN390</t>
  </si>
  <si>
    <t>MPN428</t>
  </si>
  <si>
    <t>MPN533</t>
  </si>
  <si>
    <t>MPN258</t>
  </si>
  <si>
    <t>MPN259</t>
  </si>
  <si>
    <t>MPN260</t>
  </si>
  <si>
    <t>MPN429</t>
  </si>
  <si>
    <t>MPN628</t>
  </si>
  <si>
    <t>Vmax enzymes</t>
  </si>
  <si>
    <t>T=24 molecules/s</t>
  </si>
  <si>
    <t>Avogadro's number</t>
  </si>
  <si>
    <t>Large-scale metabolome analysis and quantitative integration with genomics and proteomics data in Mycoplasma pneumoniae.</t>
  </si>
  <si>
    <t>Glucose upt/L 24h</t>
  </si>
  <si>
    <t>C_atoms</t>
  </si>
  <si>
    <t>C6</t>
  </si>
  <si>
    <t>C3</t>
  </si>
  <si>
    <t>MPN597</t>
  </si>
  <si>
    <t>MPN598</t>
  </si>
  <si>
    <t>MPN599</t>
  </si>
  <si>
    <t>MPN600</t>
  </si>
  <si>
    <t>MPN601</t>
  </si>
  <si>
    <t>MPN602</t>
  </si>
  <si>
    <t>MPN603</t>
  </si>
  <si>
    <t>MPN604</t>
  </si>
  <si>
    <t>MPN605</t>
  </si>
  <si>
    <t>gamma change, only occurs once</t>
  </si>
  <si>
    <t>ID</t>
  </si>
  <si>
    <t>cpd:C00024</t>
  </si>
  <si>
    <t>cpd:C00033</t>
  </si>
  <si>
    <t>cpd:C00008</t>
  </si>
  <si>
    <t>cpd:C00002</t>
  </si>
  <si>
    <t>cpd:C00236</t>
  </si>
  <si>
    <t>cpd:C00085</t>
  </si>
  <si>
    <t>cpd:C00354</t>
  </si>
  <si>
    <t>cpd:C00092</t>
  </si>
  <si>
    <t>cpd:C00118</t>
  </si>
  <si>
    <t>na</t>
  </si>
  <si>
    <t>cpd:C00186</t>
  </si>
  <si>
    <t>cpd:C00003</t>
  </si>
  <si>
    <t>cpd:C00004</t>
  </si>
  <si>
    <t>cpd:C00074</t>
  </si>
  <si>
    <t>cpd:C00009</t>
  </si>
  <si>
    <t>cpd:C00022</t>
  </si>
  <si>
    <t>Note</t>
  </si>
  <si>
    <t>cpd:C00010</t>
  </si>
  <si>
    <t>Average 2x GC data, NMR TOBIAS*</t>
  </si>
  <si>
    <t>Average 2x GC data, NMR TOBIAS * Daniel relative</t>
  </si>
  <si>
    <t>1x</t>
  </si>
  <si>
    <t>2x</t>
  </si>
  <si>
    <t>2x+</t>
  </si>
  <si>
    <t>Daniels 3rd experiment and 2nd relative</t>
  </si>
  <si>
    <t>Uses Metabolites_cell_summary table for relative data</t>
  </si>
  <si>
    <t>Source, Todos datos growth_curve A</t>
  </si>
  <si>
    <t>Note, check this</t>
  </si>
  <si>
    <t>Orthophosphate</t>
  </si>
  <si>
    <t>1-2x+</t>
  </si>
  <si>
    <t>?</t>
  </si>
  <si>
    <t>Daniel 3rd AcCoA * relative peaks, metabolites_cell_summary for AcCoa and CoA</t>
  </si>
  <si>
    <t>Average Wodke</t>
  </si>
  <si>
    <t>SDEV 6h</t>
  </si>
  <si>
    <t>SDEV 24h</t>
  </si>
  <si>
    <t>SDEV 48h</t>
  </si>
  <si>
    <t>Tobias NMR from NAD * relative peaks Daniel 2nd for NAD and NADH</t>
  </si>
  <si>
    <t>3x+</t>
  </si>
  <si>
    <t>Estimated Error accumulation</t>
  </si>
  <si>
    <t>CopyNumber, Order of the model</t>
  </si>
  <si>
    <t>CopyNumber, Order for Index Match lookup -&gt; Do not forget to update, not linked</t>
  </si>
  <si>
    <t>Data from old 'Metabolites all data'  file manually linked</t>
  </si>
  <si>
    <t>vmax(mmol)/L</t>
  </si>
  <si>
    <t>Source</t>
  </si>
  <si>
    <t>Pts_Glc</t>
  </si>
  <si>
    <t>Cell volume (L)</t>
  </si>
  <si>
    <t>Flux mmol/L</t>
  </si>
  <si>
    <t>Todos datos growth_curve(with uptake rates).xls</t>
  </si>
  <si>
    <t>FLUXES</t>
  </si>
  <si>
    <t>Todos datos growth_curve(with uptake rates).xls, linear regression on concentration measurements at arbitrary time points, Large-scale metabolome analysis and quantitative integration with genomics and proteomics data in Mycoplasma pneumoniae.</t>
  </si>
  <si>
    <t>flux(PTS_Glc)</t>
  </si>
  <si>
    <t>flux(LDH)</t>
  </si>
  <si>
    <t>flux(PTA_ACK)</t>
  </si>
  <si>
    <t>GLC, LAC and ACE fluxes via linear regression between different time points, not data for 6h, 24h as earliest</t>
  </si>
  <si>
    <t>* Daniels 4th data cannot be used, no washing bugger used</t>
  </si>
  <si>
    <t>Uses relative data and assumes CoA and AcCoA, assumes they are equaly easy to detecd , risk of higher error</t>
  </si>
  <si>
    <t>Fluxes/copy</t>
  </si>
  <si>
    <t>Max effect of using different proteins to represent reactions for 6,24,48h time point</t>
  </si>
  <si>
    <t>NoxE</t>
  </si>
  <si>
    <t>MPN394</t>
  </si>
  <si>
    <t>noxE</t>
  </si>
  <si>
    <t>ACE_indep</t>
  </si>
  <si>
    <t>CoA_indep</t>
  </si>
  <si>
    <t>GLC_Ext_indep</t>
  </si>
  <si>
    <t>LAC_indep</t>
  </si>
  <si>
    <t>Data source</t>
  </si>
  <si>
    <t>No relative data in 'metabolites_cell_cummary', data from Daniel 4th and Daniel 2nd experiment in 'Metabolites_all_experiments'</t>
  </si>
  <si>
    <t>O2_indep</t>
  </si>
  <si>
    <t>re01_PTS_Glc_indep</t>
  </si>
  <si>
    <t>re02_PGI_indep</t>
  </si>
  <si>
    <t>re03_PFK_indep</t>
  </si>
  <si>
    <t>re04_FBA_indep</t>
  </si>
  <si>
    <t>re05_GAPDH</t>
  </si>
  <si>
    <t>re06_ENO_indep</t>
  </si>
  <si>
    <t>re07_PYK_indep</t>
  </si>
  <si>
    <t>re08_LDH_indep</t>
  </si>
  <si>
    <t>re09_PDH_indep</t>
  </si>
  <si>
    <t>re10_PTA_ACK_indep</t>
  </si>
  <si>
    <t>ATP_indep</t>
  </si>
  <si>
    <t>ADP_indep</t>
  </si>
  <si>
    <t>flux(re01)</t>
  </si>
  <si>
    <t>flux(re08)</t>
  </si>
  <si>
    <t>flux(re10)</t>
  </si>
  <si>
    <t>re11_NOXE_indep</t>
  </si>
  <si>
    <t>This file contains all metabolomics and proteomics data used for Parameter Estimation and Validation by Copasi</t>
  </si>
  <si>
    <t>1) The tabs metaboliteCon contains steady state metabolite concentrations. In most cases absolute values were measured, in some absolute and relative data was combined which is indicated</t>
  </si>
  <si>
    <t>2) The tab CopyNumber contains the protein copy number information for enzymes represented in the model</t>
  </si>
  <si>
    <t>3) The tabs 6h, 24h and 48h_CopasiData contain seperated data sets for eah of these time points that can be saved as comma or tab seperated file and can be loaded by Copasi</t>
  </si>
  <si>
    <t>4) The tab ss_training_data adata contain the steady state concentrations for 6h, 24h, and 48h in high Glucose concentrations (60mM at 6h) and was used as training data since it is the most complete data we have</t>
  </si>
  <si>
    <t>5) The tab ss_validation_data adata contain the steady state concentrations for 6h, 24h, and 48h inlow Glucose concentrations (7mM at 6h) and was used as validation data to avoid overfitting but not as training data since reference measurements were used for CoA, AcCoA, GAP, NAD, NADH, PEP, Pi_Int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</si>
</sst>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11"/>
      <color theme="1"/>
      <name val="Calibri"/>
      <family val="2"/>
      <scheme val="minor"/>
    </font>
    <font>
      <b/>
      <sz val="11"/>
      <color theme="8"/>
      <name val="Calibri"/>
      <family val="2"/>
      <scheme val="minor"/>
    </font>
    <font>
      <b/>
      <sz val="11"/>
      <color rgb="FF00B050"/>
      <name val="Calibri"/>
      <family val="2"/>
      <scheme val="minor"/>
    </font>
    <font>
      <u/>
      <sz val="11"/>
      <color theme="10"/>
      <name val="Calibri"/>
      <family val="2"/>
      <scheme val="minor"/>
    </font>
    <font>
      <sz val="11"/>
      <name val="Calibri"/>
      <family val="2"/>
      <scheme val="minor"/>
    </font>
    <font>
      <sz val="11"/>
      <color rgb="FF00B050"/>
      <name val="Calibri"/>
      <family val="2"/>
      <scheme val="minor"/>
    </font>
    <font>
      <sz val="11"/>
      <color rgb="FFFF0000"/>
      <name val="Calibri"/>
      <family val="2"/>
      <scheme val="minor"/>
    </font>
    <font>
      <sz val="11"/>
      <color rgb="FFFFC000"/>
      <name val="Calibri"/>
      <family val="2"/>
      <scheme val="minor"/>
    </font>
    <font>
      <u/>
      <sz val="11"/>
      <color theme="1"/>
      <name val="Calibri"/>
      <family val="2"/>
      <scheme val="minor"/>
    </font>
    <font>
      <b/>
      <sz val="11"/>
      <color rgb="FFFF0000"/>
      <name val="Calibri"/>
      <family val="2"/>
      <scheme val="minor"/>
    </font>
    <font>
      <i/>
      <sz val="11"/>
      <color theme="1"/>
      <name val="Calibri"/>
      <family val="2"/>
      <scheme val="minor"/>
    </font>
  </fonts>
  <fills count="16">
    <fill>
      <patternFill patternType="none"/>
    </fill>
    <fill>
      <patternFill patternType="gray125"/>
    </fill>
    <fill>
      <patternFill patternType="solid">
        <fgColor rgb="FFFFFF00"/>
        <bgColor indexed="64"/>
      </patternFill>
    </fill>
    <fill>
      <patternFill patternType="solid">
        <fgColor theme="8" tint="0.39997558519241921"/>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theme="2" tint="-0.249977111117893"/>
        <bgColor indexed="64"/>
      </patternFill>
    </fill>
    <fill>
      <patternFill patternType="solid">
        <fgColor rgb="FF00B050"/>
        <bgColor indexed="64"/>
      </patternFill>
    </fill>
    <fill>
      <patternFill patternType="solid">
        <fgColor theme="9" tint="-0.249977111117893"/>
        <bgColor indexed="64"/>
      </patternFill>
    </fill>
    <fill>
      <patternFill patternType="solid">
        <fgColor rgb="FFFF0000"/>
        <bgColor indexed="64"/>
      </patternFill>
    </fill>
    <fill>
      <patternFill patternType="solid">
        <fgColor rgb="FFFFC000"/>
        <bgColor indexed="64"/>
      </patternFill>
    </fill>
    <fill>
      <patternFill patternType="solid">
        <fgColor rgb="FF7030A0"/>
        <bgColor indexed="64"/>
      </patternFill>
    </fill>
    <fill>
      <patternFill patternType="solid">
        <fgColor rgb="FF92D050"/>
        <bgColor indexed="64"/>
      </patternFill>
    </fill>
    <fill>
      <patternFill patternType="solid">
        <fgColor theme="9" tint="0.39997558519241921"/>
        <bgColor indexed="64"/>
      </patternFill>
    </fill>
    <fill>
      <patternFill patternType="solid">
        <fgColor theme="8" tint="-0.249977111117893"/>
        <bgColor indexed="64"/>
      </patternFill>
    </fill>
    <fill>
      <patternFill patternType="solid">
        <fgColor theme="8" tint="0.59999389629810485"/>
        <bgColor indexed="64"/>
      </patternFill>
    </fill>
  </fills>
  <borders count="1">
    <border>
      <left/>
      <right/>
      <top/>
      <bottom/>
      <diagonal/>
    </border>
  </borders>
  <cellStyleXfs count="2">
    <xf numFmtId="0" fontId="0" fillId="0" borderId="0"/>
    <xf numFmtId="0" fontId="4" fillId="0" borderId="0" applyNumberFormat="0" applyFill="0" applyBorder="0" applyAlignment="0" applyProtection="0"/>
  </cellStyleXfs>
  <cellXfs count="44">
    <xf numFmtId="0" fontId="0" fillId="0" borderId="0" xfId="0"/>
    <xf numFmtId="0" fontId="0" fillId="0" borderId="0" xfId="0" applyFill="1"/>
    <xf numFmtId="0" fontId="1" fillId="0" borderId="0" xfId="0" applyFont="1"/>
    <xf numFmtId="0" fontId="0" fillId="2" borderId="0" xfId="0" applyFill="1"/>
    <xf numFmtId="0" fontId="0" fillId="3" borderId="0" xfId="0" applyFill="1"/>
    <xf numFmtId="0" fontId="0" fillId="4" borderId="0" xfId="0" applyFill="1"/>
    <xf numFmtId="0" fontId="2" fillId="0" borderId="0" xfId="0" applyFont="1"/>
    <xf numFmtId="0" fontId="0" fillId="5" borderId="0" xfId="0" applyFill="1"/>
    <xf numFmtId="0" fontId="0" fillId="6" borderId="0" xfId="0" applyFill="1"/>
    <xf numFmtId="0" fontId="0" fillId="8" borderId="0" xfId="0" applyFill="1"/>
    <xf numFmtId="0" fontId="0" fillId="9" borderId="0" xfId="0" applyFill="1"/>
    <xf numFmtId="0" fontId="1" fillId="10" borderId="0" xfId="0" applyFont="1" applyFill="1"/>
    <xf numFmtId="0" fontId="0" fillId="10" borderId="0" xfId="0" applyFill="1"/>
    <xf numFmtId="0" fontId="1" fillId="7" borderId="0" xfId="0" applyFont="1" applyFill="1"/>
    <xf numFmtId="0" fontId="3" fillId="0" borderId="0" xfId="0" applyFont="1"/>
    <xf numFmtId="0" fontId="0" fillId="11" borderId="0" xfId="0" applyFill="1"/>
    <xf numFmtId="0" fontId="4" fillId="0" borderId="0" xfId="1"/>
    <xf numFmtId="0" fontId="0" fillId="12" borderId="0" xfId="0" applyFill="1"/>
    <xf numFmtId="0" fontId="5" fillId="0" borderId="0" xfId="0" applyFont="1"/>
    <xf numFmtId="0" fontId="6" fillId="0" borderId="0" xfId="0" applyFont="1"/>
    <xf numFmtId="0" fontId="6" fillId="4" borderId="0" xfId="0" applyFont="1" applyFill="1"/>
    <xf numFmtId="0" fontId="6" fillId="0" borderId="0" xfId="0" applyFont="1" applyFill="1" applyAlignment="1">
      <alignment wrapText="1"/>
    </xf>
    <xf numFmtId="0" fontId="6" fillId="0" borderId="0" xfId="0" applyFont="1" applyFill="1"/>
    <xf numFmtId="2" fontId="0" fillId="0" borderId="0" xfId="0" applyNumberFormat="1"/>
    <xf numFmtId="0" fontId="0" fillId="0" borderId="0" xfId="0"/>
    <xf numFmtId="0" fontId="0" fillId="2" borderId="0" xfId="0" applyFill="1"/>
    <xf numFmtId="0" fontId="0" fillId="13" borderId="0" xfId="0" applyFill="1"/>
    <xf numFmtId="0" fontId="0" fillId="10" borderId="0" xfId="0" applyFill="1"/>
    <xf numFmtId="0" fontId="1" fillId="0" borderId="0" xfId="0" applyFont="1"/>
    <xf numFmtId="0" fontId="1" fillId="0" borderId="0" xfId="0" applyFont="1" applyFill="1"/>
    <xf numFmtId="0" fontId="0" fillId="0" borderId="0" xfId="0" applyFont="1"/>
    <xf numFmtId="0" fontId="7" fillId="0" borderId="0" xfId="0" applyFont="1"/>
    <xf numFmtId="2" fontId="0" fillId="0" borderId="0" xfId="0" applyNumberFormat="1"/>
    <xf numFmtId="0" fontId="0" fillId="14" borderId="0" xfId="0" applyFill="1"/>
    <xf numFmtId="0" fontId="0" fillId="15" borderId="0" xfId="0" applyFill="1"/>
    <xf numFmtId="0" fontId="8" fillId="0" borderId="0" xfId="0" applyFont="1"/>
    <xf numFmtId="0" fontId="9" fillId="0" borderId="0" xfId="0" applyFont="1" applyFill="1"/>
    <xf numFmtId="0" fontId="10" fillId="0" borderId="0" xfId="0" applyFont="1"/>
    <xf numFmtId="2" fontId="0" fillId="10" borderId="0" xfId="0" applyNumberFormat="1" applyFill="1"/>
    <xf numFmtId="2" fontId="0" fillId="7" borderId="0" xfId="0" applyNumberFormat="1" applyFill="1"/>
    <xf numFmtId="2" fontId="0" fillId="0" borderId="0" xfId="0" applyNumberFormat="1" applyFill="1"/>
    <xf numFmtId="0" fontId="11" fillId="0" borderId="0" xfId="0" applyFont="1"/>
    <xf numFmtId="2" fontId="0" fillId="0" borderId="0" xfId="0" applyNumberFormat="1" applyFont="1" applyFill="1"/>
    <xf numFmtId="0" fontId="3" fillId="0" borderId="0" xfId="0" applyFont="1" applyFill="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ResilioSync/Niels_Werk/PhD/MycoSynVac/Data/Metabolomics/Data27-8-2015/mM_cell_summary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ResilioSync/Niels_Werk/PhD/MycoSynVac/Data/Metabolomics/Data27-8-2015/metabolites_cel_summary.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ResilioSync/Niels_Werk/PhD/MycoSynVac/Data/Metabolomics/Data27-8-2015/Todos%20datos%20growth_curve(with%20uptake%20rate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ResilioSync/Niels_Werk/PhD/MycoSynVac/Data/Metabolomics/Metabolites%20all%20experiments3.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ResilioSync/Niels_Werk/PhD/MycoSynVac/Data/Metabolomics/protein%20copy%20number%20average_whole_growth_curve.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ResilioSync/Niels_Werk/PhD/MycoSynVac/Data/Metabolomics/Latest_data/160622_MPN_All_Metabolomics_Data_Merged_WithDiffAnalysis-1-LS+NZ5.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ow r="7">
          <cell r="B7" t="str">
            <v>cpd: C00620/C00117</v>
          </cell>
          <cell r="O7"/>
          <cell r="P7"/>
          <cell r="Q7"/>
          <cell r="R7"/>
        </row>
        <row r="8">
          <cell r="B8" t="str">
            <v>cpd:C00002</v>
          </cell>
          <cell r="C8">
            <v>3.9069599056276803E-3</v>
          </cell>
          <cell r="D8">
            <v>5.6103326543856406E-2</v>
          </cell>
          <cell r="E8">
            <v>7.9954994341347188E-2</v>
          </cell>
          <cell r="F8">
            <v>1.9987257900991539E-3</v>
          </cell>
          <cell r="G8">
            <v>1.8076114440295429E-2</v>
          </cell>
          <cell r="H8">
            <v>4.6814116212601412E-2</v>
          </cell>
          <cell r="O8"/>
          <cell r="P8"/>
          <cell r="Q8">
            <v>4.6279000000000001E-2</v>
          </cell>
          <cell r="R8">
            <v>6.3374E-2</v>
          </cell>
        </row>
        <row r="9">
          <cell r="B9" t="str">
            <v>cpd:C00003</v>
          </cell>
          <cell r="Q9">
            <v>0.11482000000000001</v>
          </cell>
          <cell r="R9">
            <v>0.1268</v>
          </cell>
        </row>
        <row r="10">
          <cell r="B10" t="str">
            <v>cpd:C00004</v>
          </cell>
        </row>
        <row r="11">
          <cell r="B11" t="str">
            <v>cpd:C00005</v>
          </cell>
        </row>
        <row r="12">
          <cell r="B12" t="str">
            <v>cpd:C00006</v>
          </cell>
        </row>
        <row r="13">
          <cell r="B13" t="str">
            <v>cpd:C00008</v>
          </cell>
          <cell r="C13">
            <v>0.56336818609100092</v>
          </cell>
          <cell r="D13">
            <v>0.52303273765359359</v>
          </cell>
          <cell r="E13">
            <v>0.72407528287032097</v>
          </cell>
          <cell r="F13">
            <v>9.7433121852307292E-2</v>
          </cell>
          <cell r="G13">
            <v>0.20234855845515001</v>
          </cell>
          <cell r="H13">
            <v>0.24809174812422433</v>
          </cell>
          <cell r="O13"/>
          <cell r="P13"/>
        </row>
        <row r="14">
          <cell r="B14" t="str">
            <v>cpd:C00009</v>
          </cell>
          <cell r="O14">
            <v>7.2068000000000003</v>
          </cell>
          <cell r="P14">
            <v>6.6858000000000004</v>
          </cell>
        </row>
        <row r="15">
          <cell r="B15" t="str">
            <v>cpd:C00016</v>
          </cell>
        </row>
        <row r="16">
          <cell r="B16" t="str">
            <v>cpd:C00020</v>
          </cell>
          <cell r="C16">
            <v>0.21409258865963685</v>
          </cell>
          <cell r="D16">
            <v>0.39644227649950775</v>
          </cell>
          <cell r="E16">
            <v>0.6211141115097788</v>
          </cell>
          <cell r="F16">
            <v>6.9775264000203771E-2</v>
          </cell>
          <cell r="G16">
            <v>8.1525393183615832E-2</v>
          </cell>
          <cell r="H16">
            <v>0.12401583757291383</v>
          </cell>
          <cell r="O16"/>
          <cell r="P16"/>
          <cell r="Q16"/>
          <cell r="R16"/>
        </row>
        <row r="17">
          <cell r="B17" t="str">
            <v>cpd:C00022</v>
          </cell>
          <cell r="C17">
            <v>1.0025528935793355</v>
          </cell>
          <cell r="D17">
            <v>1.405039198852948</v>
          </cell>
          <cell r="E17">
            <v>0.92847085188932543</v>
          </cell>
          <cell r="F17">
            <v>0.36974023350698565</v>
          </cell>
          <cell r="G17">
            <v>0.59988947770658341</v>
          </cell>
          <cell r="H17">
            <v>0.49497884188820729</v>
          </cell>
          <cell r="Q17">
            <v>0.93928</v>
          </cell>
          <cell r="R17">
            <v>0.88978999999999997</v>
          </cell>
        </row>
        <row r="18">
          <cell r="B18" t="str">
            <v>cpd:C00024</v>
          </cell>
          <cell r="C18">
            <v>1.3300675017551214E-2</v>
          </cell>
          <cell r="D18">
            <v>1.4381499836808561E-2</v>
          </cell>
          <cell r="E18">
            <v>1.6281481063073516E-2</v>
          </cell>
          <cell r="F18">
            <v>4.1400010938378133E-3</v>
          </cell>
          <cell r="G18">
            <v>4.2078843889644044E-3</v>
          </cell>
          <cell r="H18">
            <v>7.4044886446828148E-3</v>
          </cell>
        </row>
        <row r="19">
          <cell r="B19" t="str">
            <v>cpd:C00025</v>
          </cell>
          <cell r="C19">
            <v>1.6999394592721178</v>
          </cell>
          <cell r="D19">
            <v>2.8394951962159811</v>
          </cell>
          <cell r="E19">
            <v>3.4883751174563828</v>
          </cell>
          <cell r="F19">
            <v>0.48338742325470829</v>
          </cell>
          <cell r="G19">
            <v>0.42918714550681275</v>
          </cell>
          <cell r="H19">
            <v>0.94991083807404486</v>
          </cell>
          <cell r="O19">
            <v>3.2625999999999999</v>
          </cell>
          <cell r="P19">
            <v>3.0276999999999998</v>
          </cell>
          <cell r="Q19">
            <v>3.8420000000000001</v>
          </cell>
          <cell r="R19">
            <v>3.5760999999999998</v>
          </cell>
        </row>
        <row r="20">
          <cell r="B20" t="str">
            <v>cpd:C00026</v>
          </cell>
          <cell r="O20"/>
          <cell r="P20"/>
        </row>
        <row r="21">
          <cell r="B21" t="str">
            <v>cpd:C00026</v>
          </cell>
        </row>
        <row r="22">
          <cell r="B22" t="str">
            <v>cpd:C00029</v>
          </cell>
          <cell r="Q22">
            <v>2.2089999999999999E-2</v>
          </cell>
          <cell r="R22">
            <v>4.0987999999999997E-2</v>
          </cell>
        </row>
        <row r="23">
          <cell r="B23" t="str">
            <v>cpd:C00029</v>
          </cell>
        </row>
        <row r="24">
          <cell r="B24" t="str">
            <v>cpd:C00031</v>
          </cell>
          <cell r="Q24">
            <v>3.4590000000000001</v>
          </cell>
          <cell r="R24">
            <v>3.2216999999999998</v>
          </cell>
        </row>
        <row r="25">
          <cell r="B25" t="str">
            <v>cpd:C00031</v>
          </cell>
          <cell r="C25">
            <v>4.0969298118827853</v>
          </cell>
          <cell r="D25">
            <v>3.2768470948886073</v>
          </cell>
          <cell r="E25">
            <v>2.9960857584707363</v>
          </cell>
          <cell r="F25">
            <v>0.6085861771810035</v>
          </cell>
          <cell r="G25">
            <v>0.51746868192575945</v>
          </cell>
          <cell r="H25">
            <v>0.62337653729834674</v>
          </cell>
        </row>
        <row r="26">
          <cell r="B26" t="str">
            <v>cpd:C00033</v>
          </cell>
          <cell r="Q26">
            <v>0.89695000000000003</v>
          </cell>
          <cell r="R26">
            <v>0.85060999999999998</v>
          </cell>
        </row>
        <row r="27">
          <cell r="B27" t="str">
            <v>cpd:C00035</v>
          </cell>
          <cell r="C27">
            <v>4.2075291891735103E-2</v>
          </cell>
          <cell r="D27">
            <v>3.8037530377469195E-2</v>
          </cell>
          <cell r="E27">
            <v>5.250745006124212E-2</v>
          </cell>
          <cell r="F27">
            <v>5.4586519325375213E-3</v>
          </cell>
          <cell r="G27">
            <v>5.7011433986222122E-3</v>
          </cell>
          <cell r="H27">
            <v>1.6509976844273421E-2</v>
          </cell>
        </row>
        <row r="28">
          <cell r="B28" t="str">
            <v>cpd:C00035</v>
          </cell>
          <cell r="O28"/>
          <cell r="P28"/>
          <cell r="Q28"/>
          <cell r="R28"/>
        </row>
        <row r="29">
          <cell r="B29" t="str">
            <v>cpd:C00037</v>
          </cell>
          <cell r="O29">
            <v>1.6373</v>
          </cell>
          <cell r="P29">
            <v>1.5202</v>
          </cell>
          <cell r="Q29">
            <v>1.2033</v>
          </cell>
          <cell r="R29">
            <v>1.1342000000000001</v>
          </cell>
        </row>
        <row r="30">
          <cell r="B30" t="str">
            <v>cpd:C00041</v>
          </cell>
          <cell r="O30">
            <v>1.7414000000000001</v>
          </cell>
          <cell r="P30">
            <v>1.6168</v>
          </cell>
          <cell r="Q30">
            <v>0.99572000000000005</v>
          </cell>
          <cell r="R30">
            <v>0.94201999999999997</v>
          </cell>
        </row>
        <row r="31">
          <cell r="B31" t="str">
            <v>cpd:C00042</v>
          </cell>
          <cell r="C31">
            <v>0.30119621016262255</v>
          </cell>
          <cell r="D31">
            <v>0.2917199931606132</v>
          </cell>
          <cell r="E31">
            <v>0.23422305806436561</v>
          </cell>
          <cell r="F31">
            <v>3.0387267429002759E-2</v>
          </cell>
          <cell r="G31">
            <v>3.7342747028044201E-2</v>
          </cell>
          <cell r="H31">
            <v>6.1302303543814739E-2</v>
          </cell>
        </row>
        <row r="32">
          <cell r="B32" t="str">
            <v>cpd:C00044</v>
          </cell>
          <cell r="C32">
            <v>3.2506847403855517E-3</v>
          </cell>
          <cell r="D32">
            <v>3.5673700117806986E-3</v>
          </cell>
          <cell r="E32">
            <v>3.8323581416696648E-3</v>
          </cell>
          <cell r="F32">
            <v>2.8303078715752683E-5</v>
          </cell>
          <cell r="G32">
            <v>1.5056073581181252E-4</v>
          </cell>
          <cell r="H32">
            <v>4.4485258184712037E-4</v>
          </cell>
          <cell r="O32"/>
          <cell r="P32"/>
          <cell r="Q32"/>
          <cell r="R32"/>
        </row>
        <row r="33">
          <cell r="B33" t="str">
            <v>cpd:C00047</v>
          </cell>
          <cell r="O33">
            <v>0.34833999999999998</v>
          </cell>
          <cell r="P33">
            <v>0.32479999999999998</v>
          </cell>
          <cell r="Q33">
            <v>0.95943999999999996</v>
          </cell>
          <cell r="R33">
            <v>0.90844999999999998</v>
          </cell>
        </row>
        <row r="34">
          <cell r="B34" t="str">
            <v>cpd:C00049</v>
          </cell>
          <cell r="C34">
            <v>0.6029881739835331</v>
          </cell>
          <cell r="E34">
            <v>1.6858635931806576</v>
          </cell>
          <cell r="F34">
            <v>0.12211429938958752</v>
          </cell>
          <cell r="G34">
            <v>0.15942446657644149</v>
          </cell>
          <cell r="H34">
            <v>1.047003653242299</v>
          </cell>
          <cell r="O34">
            <v>1.6541999999999999</v>
          </cell>
          <cell r="P34">
            <v>1.5359</v>
          </cell>
          <cell r="Q34">
            <v>1.4936</v>
          </cell>
          <cell r="R34">
            <v>1.4028</v>
          </cell>
        </row>
        <row r="35">
          <cell r="B35" t="str">
            <v>cpd:C00051</v>
          </cell>
        </row>
        <row r="36">
          <cell r="B36" t="str">
            <v>cpd:C00052</v>
          </cell>
          <cell r="Q36">
            <v>-4.3172000000000002E-3</v>
          </cell>
          <cell r="R36">
            <v>1.6549999999999999E-2</v>
          </cell>
        </row>
        <row r="37">
          <cell r="B37" t="str">
            <v>cpd:C00058</v>
          </cell>
          <cell r="Q37">
            <v>0.71955999999999998</v>
          </cell>
          <cell r="R37">
            <v>0.68645</v>
          </cell>
        </row>
        <row r="38">
          <cell r="B38" t="str">
            <v>cpd:C00061</v>
          </cell>
        </row>
        <row r="39">
          <cell r="B39" t="str">
            <v>cpd:C00062</v>
          </cell>
          <cell r="C39">
            <v>1.5071152088576416</v>
          </cell>
          <cell r="D39">
            <v>1.6994138560454553</v>
          </cell>
          <cell r="E39">
            <v>1.7447897678849886</v>
          </cell>
          <cell r="F39">
            <v>8.3678881199378538E-2</v>
          </cell>
          <cell r="G39">
            <v>0.19006179315568689</v>
          </cell>
          <cell r="H39">
            <v>0.33886558576040043</v>
          </cell>
          <cell r="O39">
            <v>0.72267000000000003</v>
          </cell>
          <cell r="P39">
            <v>0.67196999999999996</v>
          </cell>
          <cell r="Q39">
            <v>1.2679</v>
          </cell>
          <cell r="R39">
            <v>1.1939</v>
          </cell>
        </row>
        <row r="40">
          <cell r="B40" t="str">
            <v>cpd:C00064</v>
          </cell>
          <cell r="C40">
            <v>5.6409934401400075E-2</v>
          </cell>
          <cell r="D40">
            <v>3.8777915586314375E-2</v>
          </cell>
          <cell r="E40">
            <v>9.4521357109134965E-2</v>
          </cell>
          <cell r="F40">
            <v>3.7388726354466863E-2</v>
          </cell>
          <cell r="G40">
            <v>1.2986664620313979E-2</v>
          </cell>
          <cell r="H40">
            <v>8.2966538576465007E-2</v>
          </cell>
          <cell r="O40">
            <v>9.8968E-2</v>
          </cell>
          <cell r="P40">
            <v>9.3512999999999999E-2</v>
          </cell>
          <cell r="Q40"/>
          <cell r="R40"/>
        </row>
        <row r="41">
          <cell r="B41" t="str">
            <v>cpd:C00065</v>
          </cell>
          <cell r="O41">
            <v>0.60013000000000005</v>
          </cell>
          <cell r="P41">
            <v>0.55832999999999999</v>
          </cell>
          <cell r="Q41">
            <v>1.3828</v>
          </cell>
          <cell r="R41">
            <v>1.3002</v>
          </cell>
        </row>
        <row r="42">
          <cell r="B42" t="str">
            <v>cpd:C00073</v>
          </cell>
          <cell r="O42">
            <v>0.28441</v>
          </cell>
          <cell r="P42">
            <v>0.26550000000000001</v>
          </cell>
          <cell r="Q42">
            <v>0.19746</v>
          </cell>
          <cell r="R42">
            <v>0.20329</v>
          </cell>
        </row>
        <row r="43">
          <cell r="B43" t="str">
            <v>cpd:C00074</v>
          </cell>
          <cell r="C43">
            <v>0.27080000961008899</v>
          </cell>
          <cell r="D43">
            <v>0.40254359076446772</v>
          </cell>
          <cell r="E43">
            <v>0.48409622104048006</v>
          </cell>
          <cell r="F43">
            <v>4.8104044241362713E-2</v>
          </cell>
          <cell r="G43">
            <v>0.12529983482720974</v>
          </cell>
          <cell r="H43">
            <v>0.18792101490429264</v>
          </cell>
        </row>
        <row r="44">
          <cell r="B44" t="str">
            <v>cpd:C00074</v>
          </cell>
        </row>
        <row r="45">
          <cell r="B45" t="str">
            <v>cpd:C00077</v>
          </cell>
          <cell r="Q45">
            <v>1.1469</v>
          </cell>
          <cell r="R45">
            <v>1.0819000000000001</v>
          </cell>
        </row>
        <row r="46">
          <cell r="B46" t="str">
            <v>cpd:C00078</v>
          </cell>
          <cell r="C46">
            <v>0.21155038958844333</v>
          </cell>
          <cell r="D46">
            <v>0.21086389353086987</v>
          </cell>
          <cell r="E46">
            <v>0.13177327671324215</v>
          </cell>
          <cell r="F46">
            <v>3.0470391890216938E-2</v>
          </cell>
          <cell r="G46">
            <v>2.0280695662598484E-2</v>
          </cell>
          <cell r="H46">
            <v>3.2508731869716957E-2</v>
          </cell>
          <cell r="O46">
            <v>0.36953999999999998</v>
          </cell>
          <cell r="P46">
            <v>0.34445999999999999</v>
          </cell>
          <cell r="Q46">
            <v>1.6042000000000001E-2</v>
          </cell>
          <cell r="R46">
            <v>3.5390999999999999E-2</v>
          </cell>
        </row>
        <row r="47">
          <cell r="B47" t="str">
            <v>cpd:C00079</v>
          </cell>
          <cell r="C47">
            <v>1.1959799999118013</v>
          </cell>
          <cell r="D47">
            <v>1.550371329185475</v>
          </cell>
          <cell r="E47">
            <v>1.41699047774993</v>
          </cell>
          <cell r="F47">
            <v>0.26876249627562071</v>
          </cell>
          <cell r="G47">
            <v>0.34188031972474098</v>
          </cell>
          <cell r="H47">
            <v>0.44833628682390259</v>
          </cell>
          <cell r="O47">
            <v>0.93103000000000002</v>
          </cell>
          <cell r="P47">
            <v>0.86521999999999999</v>
          </cell>
          <cell r="Q47">
            <v>0.35671000000000003</v>
          </cell>
          <cell r="R47">
            <v>0.35066000000000003</v>
          </cell>
        </row>
        <row r="48">
          <cell r="B48" t="str">
            <v>cpd:C00082</v>
          </cell>
          <cell r="C48">
            <v>0.436091461690437</v>
          </cell>
          <cell r="D48">
            <v>0.51522118686351581</v>
          </cell>
          <cell r="E48">
            <v>0.65032239805748371</v>
          </cell>
          <cell r="F48">
            <v>0.18550839428663154</v>
          </cell>
          <cell r="G48">
            <v>0.2630766637273344</v>
          </cell>
          <cell r="H48">
            <v>0.28708429784566503</v>
          </cell>
          <cell r="O48">
            <v>0.28372000000000003</v>
          </cell>
          <cell r="P48">
            <v>0.26485999999999998</v>
          </cell>
          <cell r="Q48">
            <v>0.13094</v>
          </cell>
          <cell r="R48">
            <v>0.14172000000000001</v>
          </cell>
        </row>
        <row r="49">
          <cell r="B49" t="str">
            <v>cpd:C00085</v>
          </cell>
          <cell r="C49">
            <v>3.1092680419204814E-2</v>
          </cell>
          <cell r="D49">
            <v>5.1473938429191859E-2</v>
          </cell>
          <cell r="E49">
            <v>7.4938784941540562E-2</v>
          </cell>
          <cell r="F49">
            <v>1.6005928045617505E-2</v>
          </cell>
          <cell r="G49">
            <v>1.4157247302430124E-2</v>
          </cell>
          <cell r="H49">
            <v>4.1705228844736791E-2</v>
          </cell>
        </row>
        <row r="50">
          <cell r="B50" t="str">
            <v>cpd:C00089</v>
          </cell>
          <cell r="C50">
            <v>4.8414012534502796E-2</v>
          </cell>
          <cell r="D50">
            <v>3.8052390251815831E-2</v>
          </cell>
          <cell r="E50">
            <v>3.5261704437841497E-2</v>
          </cell>
          <cell r="F50">
            <v>6.8240126457190442E-3</v>
          </cell>
          <cell r="G50">
            <v>5.994770565811997E-3</v>
          </cell>
          <cell r="H50">
            <v>1.0058914515375557E-2</v>
          </cell>
        </row>
        <row r="51">
          <cell r="B51" t="str">
            <v>cpd:C00092</v>
          </cell>
          <cell r="C51">
            <v>3.1723467928515457E-2</v>
          </cell>
          <cell r="D51">
            <v>4.0420988126401179E-2</v>
          </cell>
          <cell r="E51">
            <v>5.5084153583543211E-2</v>
          </cell>
          <cell r="F51">
            <v>3.0363459649508557E-2</v>
          </cell>
          <cell r="G51">
            <v>5.7084181041277104E-2</v>
          </cell>
          <cell r="H51">
            <v>4.5743426337350478E-2</v>
          </cell>
          <cell r="O51"/>
          <cell r="P51"/>
          <cell r="Q51"/>
          <cell r="R51"/>
        </row>
        <row r="52">
          <cell r="B52" t="str">
            <v>cpd:C00093</v>
          </cell>
          <cell r="C52">
            <v>0.37977912733629088</v>
          </cell>
          <cell r="D52">
            <v>0.45640667698083826</v>
          </cell>
          <cell r="E52">
            <v>0.39856649938958605</v>
          </cell>
          <cell r="F52">
            <v>0.10770613866156931</v>
          </cell>
          <cell r="G52">
            <v>9.8326512735110172E-2</v>
          </cell>
          <cell r="H52">
            <v>0.12997366500050311</v>
          </cell>
        </row>
        <row r="53">
          <cell r="B53" t="str">
            <v>cpd:C00097</v>
          </cell>
          <cell r="O53">
            <v>5.9846999999999997E-2</v>
          </cell>
          <cell r="P53">
            <v>5.7229000000000002E-2</v>
          </cell>
        </row>
        <row r="54">
          <cell r="B54" t="str">
            <v>cpd:C00103</v>
          </cell>
          <cell r="F54">
            <v>0</v>
          </cell>
          <cell r="G54">
            <v>0</v>
          </cell>
          <cell r="H54">
            <v>0</v>
          </cell>
          <cell r="O54"/>
          <cell r="P54"/>
          <cell r="Q54"/>
          <cell r="R54"/>
        </row>
        <row r="55">
          <cell r="B55" t="str">
            <v>cpd:C00103</v>
          </cell>
        </row>
        <row r="56">
          <cell r="B56" t="str">
            <v>cpd:C00106</v>
          </cell>
        </row>
        <row r="57">
          <cell r="B57" t="str">
            <v>cpd:C00111</v>
          </cell>
          <cell r="C57">
            <v>3.0579276848206129E-2</v>
          </cell>
          <cell r="D57">
            <v>2.6759518126717632E-2</v>
          </cell>
          <cell r="E57">
            <v>5.1318164193406846E-2</v>
          </cell>
          <cell r="F57">
            <v>8.3342452749167704E-3</v>
          </cell>
          <cell r="G57">
            <v>1.0745264987609304E-2</v>
          </cell>
          <cell r="H57">
            <v>2.4094582121831427E-2</v>
          </cell>
        </row>
        <row r="58">
          <cell r="B58" t="str">
            <v>cpd:C00111</v>
          </cell>
        </row>
        <row r="59">
          <cell r="B59" t="str">
            <v>cpd:C00114</v>
          </cell>
          <cell r="Q59">
            <v>0.23375000000000001</v>
          </cell>
          <cell r="R59">
            <v>0.23687</v>
          </cell>
        </row>
        <row r="60">
          <cell r="B60" t="str">
            <v>cpd:C00117</v>
          </cell>
          <cell r="C60">
            <v>6.0495069798115779E-3</v>
          </cell>
          <cell r="D60">
            <v>4.9280254169580184E-3</v>
          </cell>
          <cell r="E60">
            <v>5.232997484846365E-3</v>
          </cell>
          <cell r="F60">
            <v>1.3510924826757123E-3</v>
          </cell>
          <cell r="G60">
            <v>5.9167920125884619E-4</v>
          </cell>
          <cell r="H60">
            <v>3.9520072143755375E-4</v>
          </cell>
        </row>
        <row r="61">
          <cell r="B61" t="str">
            <v>cpd:C00118</v>
          </cell>
          <cell r="C61">
            <v>2.7710070832295045E-2</v>
          </cell>
          <cell r="D61">
            <v>2.9329343511964423E-2</v>
          </cell>
          <cell r="E61">
            <v>4.8530325442737741E-2</v>
          </cell>
          <cell r="F61">
            <v>1.0144992749191175E-2</v>
          </cell>
          <cell r="G61">
            <v>2.4826197362146835E-2</v>
          </cell>
          <cell r="H61">
            <v>2.554355900367113E-2</v>
          </cell>
        </row>
        <row r="62">
          <cell r="B62" t="str">
            <v>cpd:C00119</v>
          </cell>
        </row>
        <row r="63">
          <cell r="B63" t="str">
            <v>cpd:C00121</v>
          </cell>
          <cell r="C63">
            <v>1.2097200482706159</v>
          </cell>
          <cell r="D63">
            <v>0.54759754214407075</v>
          </cell>
          <cell r="E63">
            <v>0.97747571623878582</v>
          </cell>
          <cell r="F63">
            <v>0.6787919245596743</v>
          </cell>
          <cell r="G63">
            <v>0.14618796462326622</v>
          </cell>
          <cell r="H63">
            <v>0.70477489435015517</v>
          </cell>
          <cell r="O63"/>
          <cell r="P63"/>
          <cell r="Q63"/>
          <cell r="R63"/>
        </row>
        <row r="64">
          <cell r="B64" t="str">
            <v>cpd:C00122</v>
          </cell>
          <cell r="Q64">
            <v>-4.1155999999999996E-3</v>
          </cell>
          <cell r="R64">
            <v>1.6736000000000001E-2</v>
          </cell>
        </row>
        <row r="65">
          <cell r="B65" t="str">
            <v>cpd:C00123</v>
          </cell>
          <cell r="O65">
            <v>3.7214</v>
          </cell>
          <cell r="P65">
            <v>3.4531999999999998</v>
          </cell>
          <cell r="Q65">
            <v>0.47968</v>
          </cell>
          <cell r="R65">
            <v>0.46445999999999998</v>
          </cell>
        </row>
        <row r="66">
          <cell r="B66" t="str">
            <v>cpd:C00127</v>
          </cell>
        </row>
        <row r="67">
          <cell r="B67" t="str">
            <v>cpd:C00135</v>
          </cell>
          <cell r="O67">
            <v>0.46571000000000001</v>
          </cell>
          <cell r="P67">
            <v>0.43364999999999998</v>
          </cell>
          <cell r="Q67">
            <v>2.2089999999999999E-2</v>
          </cell>
          <cell r="R67">
            <v>4.0987999999999997E-2</v>
          </cell>
        </row>
        <row r="68">
          <cell r="B68" t="str">
            <v>cpd:C00144</v>
          </cell>
          <cell r="C68">
            <v>1.8106511599061993E-2</v>
          </cell>
          <cell r="D68">
            <v>2.1959810545642212E-2</v>
          </cell>
          <cell r="E68">
            <v>2.8032983335435763E-2</v>
          </cell>
          <cell r="F68">
            <v>9.7619769176062222E-3</v>
          </cell>
          <cell r="G68">
            <v>1.1577074975132157E-2</v>
          </cell>
          <cell r="H68">
            <v>8.5970154079956524E-3</v>
          </cell>
          <cell r="O68"/>
          <cell r="P68"/>
          <cell r="Q68"/>
          <cell r="R68"/>
        </row>
        <row r="69">
          <cell r="B69" t="str">
            <v>cpd:C00147</v>
          </cell>
          <cell r="C69">
            <v>6.0283821841745737E-2</v>
          </cell>
          <cell r="D69">
            <v>0.10137296998494558</v>
          </cell>
          <cell r="E69">
            <v>0.13691081338807148</v>
          </cell>
          <cell r="F69">
            <v>2.692366978851974E-2</v>
          </cell>
          <cell r="G69">
            <v>3.5520115546739325E-2</v>
          </cell>
          <cell r="H69">
            <v>6.1476915339948264E-2</v>
          </cell>
          <cell r="O69"/>
          <cell r="P69"/>
          <cell r="Q69"/>
          <cell r="R69"/>
        </row>
        <row r="70">
          <cell r="B70" t="str">
            <v>cpd:C00212</v>
          </cell>
          <cell r="O70">
            <v>0.38971</v>
          </cell>
          <cell r="P70">
            <v>0.36315999999999998</v>
          </cell>
          <cell r="Q70">
            <v>0.23576</v>
          </cell>
          <cell r="R70">
            <v>0.23873</v>
          </cell>
        </row>
        <row r="71">
          <cell r="B71" t="str">
            <v>cpd:C00148</v>
          </cell>
          <cell r="O71">
            <v>1.2265999999999999</v>
          </cell>
          <cell r="P71">
            <v>1.1393</v>
          </cell>
          <cell r="Q71">
            <v>1.2598</v>
          </cell>
          <cell r="R71">
            <v>1.1863999999999999</v>
          </cell>
        </row>
        <row r="72">
          <cell r="B72" t="str">
            <v>cpd:C00149</v>
          </cell>
          <cell r="C72">
            <v>0.18150102483473413</v>
          </cell>
          <cell r="D72">
            <v>0.17884944837811198</v>
          </cell>
          <cell r="E72">
            <v>0.15160836135152619</v>
          </cell>
          <cell r="F72">
            <v>4.3068448685930426E-2</v>
          </cell>
          <cell r="G72">
            <v>3.6271535505630545E-2</v>
          </cell>
          <cell r="H72">
            <v>6.5467994325367818E-2</v>
          </cell>
        </row>
        <row r="73">
          <cell r="B73" t="str">
            <v>cpd:C00152</v>
          </cell>
          <cell r="C73">
            <v>8.2323479780547937E-2</v>
          </cell>
          <cell r="D73">
            <v>4.8679754565637445E-2</v>
          </cell>
          <cell r="E73">
            <v>9.2769767860981969E-2</v>
          </cell>
          <cell r="F73">
            <v>5.0371041114932777E-2</v>
          </cell>
          <cell r="G73">
            <v>1.6822051791697195E-2</v>
          </cell>
          <cell r="H73">
            <v>8.1364336374164653E-2</v>
          </cell>
          <cell r="O73">
            <v>5.7605999999999997E-2</v>
          </cell>
          <cell r="P73">
            <v>5.5150999999999999E-2</v>
          </cell>
          <cell r="Q73"/>
          <cell r="R73"/>
        </row>
        <row r="74">
          <cell r="B74" t="str">
            <v>cpd:C00158</v>
          </cell>
          <cell r="C74">
            <v>0.24245313872530797</v>
          </cell>
          <cell r="D74">
            <v>0.40302313635831599</v>
          </cell>
          <cell r="E74">
            <v>0.35684714848976118</v>
          </cell>
          <cell r="F74">
            <v>6.0806911380834515E-2</v>
          </cell>
          <cell r="G74">
            <v>7.9122022495478492E-2</v>
          </cell>
          <cell r="H74">
            <v>0.15344716586152876</v>
          </cell>
        </row>
        <row r="75">
          <cell r="B75" t="str">
            <v>cpd:C00178</v>
          </cell>
        </row>
        <row r="76">
          <cell r="B76" t="str">
            <v>cpd:C00183</v>
          </cell>
          <cell r="O76">
            <v>0.52964999999999995</v>
          </cell>
          <cell r="P76">
            <v>0.49295</v>
          </cell>
          <cell r="Q76">
            <v>0.53813</v>
          </cell>
          <cell r="R76">
            <v>0.51856000000000002</v>
          </cell>
        </row>
        <row r="77">
          <cell r="B77" t="str">
            <v>cpd:C00186</v>
          </cell>
          <cell r="Q77">
            <v>3.9670000000000001</v>
          </cell>
          <cell r="R77">
            <v>3.6918000000000002</v>
          </cell>
        </row>
        <row r="78">
          <cell r="B78" t="str">
            <v>cpd:C00187</v>
          </cell>
        </row>
        <row r="79">
          <cell r="B79" t="str">
            <v>cpd:C00188</v>
          </cell>
          <cell r="O79">
            <v>0.47725000000000001</v>
          </cell>
          <cell r="P79">
            <v>0.44435999999999998</v>
          </cell>
          <cell r="Q79">
            <v>1.0381</v>
          </cell>
          <cell r="R79">
            <v>0.98119999999999996</v>
          </cell>
        </row>
        <row r="80">
          <cell r="B80" t="str">
            <v>cpd:C00631/C00197</v>
          </cell>
          <cell r="C80">
            <v>0.47305733662129895</v>
          </cell>
          <cell r="D80">
            <v>0.90033778562209021</v>
          </cell>
          <cell r="E80">
            <v>1.1976208937632884</v>
          </cell>
          <cell r="F80">
            <v>9.8909951182125602E-2</v>
          </cell>
          <cell r="G80">
            <v>0.33455270546251231</v>
          </cell>
          <cell r="H80">
            <v>0.3364062259002481</v>
          </cell>
        </row>
        <row r="81">
          <cell r="B81" t="str">
            <v>cpd:C00199</v>
          </cell>
          <cell r="C81">
            <v>1.7053888901648474E-2</v>
          </cell>
          <cell r="D81">
            <v>2.0698434505512588E-2</v>
          </cell>
          <cell r="E81">
            <v>2.1757686276805886E-2</v>
          </cell>
          <cell r="F81">
            <v>9.2668287500940571E-4</v>
          </cell>
          <cell r="G81">
            <v>5.0177847575947334E-3</v>
          </cell>
          <cell r="H81">
            <v>4.6041201178697831E-3</v>
          </cell>
        </row>
        <row r="82">
          <cell r="B82" t="str">
            <v>cpd:C00214</v>
          </cell>
          <cell r="O82">
            <v>0.26235000000000003</v>
          </cell>
          <cell r="P82">
            <v>0.24504000000000001</v>
          </cell>
        </row>
        <row r="83">
          <cell r="B83" t="str">
            <v>cpd:C00231</v>
          </cell>
          <cell r="C83">
            <v>1.0884075138562859E-2</v>
          </cell>
          <cell r="D83">
            <v>1.3633149936358993E-2</v>
          </cell>
          <cell r="E83">
            <v>1.4148653679709286E-2</v>
          </cell>
          <cell r="F83">
            <v>3.2073175757744651E-4</v>
          </cell>
          <cell r="G83">
            <v>2.4615514458585868E-3</v>
          </cell>
          <cell r="H83">
            <v>2.4726072503807209E-3</v>
          </cell>
          <cell r="O83"/>
          <cell r="P83"/>
          <cell r="Q83"/>
          <cell r="R83"/>
        </row>
        <row r="84">
          <cell r="B84" t="str">
            <v>cpd:C00233</v>
          </cell>
        </row>
        <row r="85">
          <cell r="B85" t="str">
            <v>cpd:C00236</v>
          </cell>
          <cell r="C85">
            <v>9.9844283760139295E-6</v>
          </cell>
          <cell r="D85">
            <v>3.0637042181931676E-4</v>
          </cell>
          <cell r="E85">
            <v>5.2443894226391024E-4</v>
          </cell>
          <cell r="F85">
            <v>1.327573150123532E-5</v>
          </cell>
          <cell r="G85">
            <v>2.7256906127533421E-4</v>
          </cell>
          <cell r="H85">
            <v>3.4897162135523181E-4</v>
          </cell>
        </row>
        <row r="86">
          <cell r="B86" t="str">
            <v>cpd:C00242</v>
          </cell>
          <cell r="C86">
            <v>6.8082248086284219E-3</v>
          </cell>
          <cell r="D86">
            <v>5.0922967257322474E-3</v>
          </cell>
          <cell r="E86">
            <v>5.3252925878933492E-3</v>
          </cell>
          <cell r="F86">
            <v>1.5996343859069973E-3</v>
          </cell>
          <cell r="G86">
            <v>1.9082113695588466E-4</v>
          </cell>
          <cell r="H86">
            <v>7.7386651692358088E-4</v>
          </cell>
          <cell r="O86"/>
          <cell r="P86"/>
          <cell r="Q86"/>
          <cell r="R86"/>
        </row>
        <row r="87">
          <cell r="B87" t="str">
            <v>cpd:C00263</v>
          </cell>
          <cell r="C87">
            <v>4.5476335071007691E-3</v>
          </cell>
          <cell r="D87">
            <v>4.0049760826333762E-3</v>
          </cell>
          <cell r="E87">
            <v>5.0940529657037999E-3</v>
          </cell>
          <cell r="F87">
            <v>1.3058871383291417E-3</v>
          </cell>
          <cell r="G87">
            <v>1.12864014050679E-3</v>
          </cell>
          <cell r="H87">
            <v>1.6875164310461742E-3</v>
          </cell>
        </row>
        <row r="88">
          <cell r="B88" t="str">
            <v>cpd:C00279</v>
          </cell>
        </row>
        <row r="89">
          <cell r="B89" t="str">
            <v>cpd:C00299</v>
          </cell>
          <cell r="O89">
            <v>0.48621999999999999</v>
          </cell>
          <cell r="P89">
            <v>0.45267000000000002</v>
          </cell>
        </row>
        <row r="90">
          <cell r="B90" t="str">
            <v>cpd:C00301</v>
          </cell>
        </row>
        <row r="91">
          <cell r="B91" t="str">
            <v>cpd:C00311</v>
          </cell>
          <cell r="C91">
            <v>2.3988032269514313E-2</v>
          </cell>
          <cell r="D91">
            <v>3.4976342441356618E-2</v>
          </cell>
          <cell r="E91">
            <v>3.1014906773671313E-2</v>
          </cell>
          <cell r="F91">
            <v>6.0634301013159329E-3</v>
          </cell>
          <cell r="G91">
            <v>7.1918266428015135E-3</v>
          </cell>
          <cell r="H91">
            <v>1.2471692003085271E-2</v>
          </cell>
        </row>
        <row r="92">
          <cell r="B92" t="str">
            <v>cpd:C00327</v>
          </cell>
        </row>
        <row r="93">
          <cell r="B93" t="str">
            <v>cpd:C00345</v>
          </cell>
          <cell r="C93">
            <v>6.4092196538665406E-3</v>
          </cell>
          <cell r="D93">
            <v>1.1779024295408136E-2</v>
          </cell>
          <cell r="E93">
            <v>1.2195877111870295E-2</v>
          </cell>
          <cell r="F93">
            <v>1.2624317213922839E-3</v>
          </cell>
          <cell r="G93">
            <v>5.0932059345711747E-3</v>
          </cell>
          <cell r="H93">
            <v>4.7946782201829718E-3</v>
          </cell>
        </row>
        <row r="94">
          <cell r="B94" t="str">
            <v>cpd:C00352</v>
          </cell>
          <cell r="C94">
            <v>0</v>
          </cell>
          <cell r="D94">
            <v>0</v>
          </cell>
          <cell r="E94">
            <v>0</v>
          </cell>
          <cell r="F94">
            <v>0</v>
          </cell>
          <cell r="G94">
            <v>0</v>
          </cell>
          <cell r="H94">
            <v>0</v>
          </cell>
        </row>
        <row r="95">
          <cell r="B95" t="str">
            <v>cpd:C00354</v>
          </cell>
          <cell r="C95">
            <v>5.9034480912990642E-2</v>
          </cell>
          <cell r="D95">
            <v>0.14571477370590752</v>
          </cell>
          <cell r="E95">
            <v>0.23278412319474184</v>
          </cell>
          <cell r="F95">
            <v>3.113411941437734E-2</v>
          </cell>
          <cell r="G95">
            <v>6.609562257530717E-2</v>
          </cell>
          <cell r="H95">
            <v>0.15193298832081281</v>
          </cell>
          <cell r="O95"/>
          <cell r="P95"/>
          <cell r="Q95"/>
          <cell r="R95"/>
        </row>
        <row r="96">
          <cell r="B96" t="str">
            <v>cpd:C00380</v>
          </cell>
        </row>
        <row r="97">
          <cell r="B97" t="str">
            <v>cpd:C00387</v>
          </cell>
          <cell r="O97">
            <v>0.33387</v>
          </cell>
          <cell r="P97">
            <v>0.31136999999999998</v>
          </cell>
        </row>
        <row r="98">
          <cell r="B98" t="str">
            <v>cpd:C00407</v>
          </cell>
          <cell r="O98">
            <v>0.36851</v>
          </cell>
          <cell r="P98">
            <v>0.34350000000000003</v>
          </cell>
          <cell r="Q98">
            <v>0.35267999999999999</v>
          </cell>
          <cell r="R98">
            <v>0.34693000000000002</v>
          </cell>
        </row>
        <row r="99">
          <cell r="B99" t="str">
            <v>cpd:C00416</v>
          </cell>
          <cell r="O99">
            <v>25.584</v>
          </cell>
          <cell r="P99">
            <v>23.73</v>
          </cell>
        </row>
        <row r="100">
          <cell r="B100" t="str">
            <v>cpd:C00417</v>
          </cell>
          <cell r="C100">
            <v>2.2739644498857444E-3</v>
          </cell>
          <cell r="D100">
            <v>5.7958547201013731E-3</v>
          </cell>
          <cell r="E100">
            <v>5.9376363243981512E-3</v>
          </cell>
          <cell r="F100">
            <v>2.5795383036284138E-3</v>
          </cell>
          <cell r="G100">
            <v>4.6790034229656132E-3</v>
          </cell>
          <cell r="H100">
            <v>4.2792832019074578E-3</v>
          </cell>
        </row>
        <row r="101">
          <cell r="B101" t="str">
            <v>cpd:C00418</v>
          </cell>
          <cell r="C101">
            <v>9.7723231939744575E-3</v>
          </cell>
          <cell r="D101">
            <v>1.0104845967377263E-2</v>
          </cell>
          <cell r="E101">
            <v>9.759398357787873E-3</v>
          </cell>
          <cell r="F101">
            <v>6.7515198548924959E-4</v>
          </cell>
          <cell r="G101">
            <v>6.2332342467281022E-4</v>
          </cell>
          <cell r="H101">
            <v>8.8324854334387488E-4</v>
          </cell>
        </row>
        <row r="102">
          <cell r="B102" t="str">
            <v>cpd:C00459</v>
          </cell>
          <cell r="Q102">
            <v>1.8058000000000001E-2</v>
          </cell>
          <cell r="R102">
            <v>3.7256999999999998E-2</v>
          </cell>
        </row>
        <row r="103">
          <cell r="B103" t="str">
            <v>cpd:C00475</v>
          </cell>
          <cell r="O103">
            <v>0.13499</v>
          </cell>
          <cell r="P103">
            <v>0.12692000000000001</v>
          </cell>
        </row>
        <row r="104">
          <cell r="B104" t="str">
            <v>cpd:C00490</v>
          </cell>
        </row>
        <row r="105">
          <cell r="B105" t="str">
            <v>cpd:C00493</v>
          </cell>
          <cell r="C105">
            <v>0.1297703569594833</v>
          </cell>
          <cell r="D105">
            <v>0.19179342503808247</v>
          </cell>
          <cell r="E105">
            <v>0.18719084263913335</v>
          </cell>
          <cell r="F105">
            <v>3.0952845861286667E-2</v>
          </cell>
          <cell r="G105">
            <v>5.4884062967685492E-2</v>
          </cell>
          <cell r="H105">
            <v>8.1114124021088599E-2</v>
          </cell>
        </row>
        <row r="106">
          <cell r="B106" t="str">
            <v>cpd:C00498</v>
          </cell>
        </row>
        <row r="107">
          <cell r="B107" t="str">
            <v>cpd:C00575</v>
          </cell>
          <cell r="C107">
            <v>0</v>
          </cell>
          <cell r="D107">
            <v>3.2381289413582677E-3</v>
          </cell>
          <cell r="E107">
            <v>1.2272577404076085E-3</v>
          </cell>
          <cell r="F107">
            <v>0</v>
          </cell>
          <cell r="G107">
            <v>3.2354265828947871E-3</v>
          </cell>
          <cell r="H107">
            <v>2.4520670863206382E-3</v>
          </cell>
        </row>
        <row r="108">
          <cell r="B108" t="str">
            <v>cpd:C00620</v>
          </cell>
          <cell r="C108">
            <v>9.4267167231583515E-2</v>
          </cell>
          <cell r="D108">
            <v>0.13334626570953642</v>
          </cell>
          <cell r="E108">
            <v>0.1436821628693446</v>
          </cell>
          <cell r="F108">
            <v>1.6470133039601705E-2</v>
          </cell>
          <cell r="G108">
            <v>4.6788541911792769E-2</v>
          </cell>
          <cell r="H108">
            <v>3.788081302207514E-2</v>
          </cell>
        </row>
        <row r="109">
          <cell r="B109" t="str">
            <v>cpd:C00666</v>
          </cell>
          <cell r="C109">
            <v>2.5470192442049039E-3</v>
          </cell>
          <cell r="D109">
            <v>2.3648937061014398E-3</v>
          </cell>
          <cell r="E109">
            <v>2.5491392042457342E-3</v>
          </cell>
          <cell r="F109">
            <v>5.6220400060351416E-4</v>
          </cell>
          <cell r="G109">
            <v>1.1499640342384376E-4</v>
          </cell>
          <cell r="H109">
            <v>5.4111371382356381E-4</v>
          </cell>
        </row>
        <row r="110">
          <cell r="B110" t="str">
            <v>cpd:C00689</v>
          </cell>
        </row>
        <row r="111">
          <cell r="B111" t="str">
            <v>cpd:C00864</v>
          </cell>
          <cell r="C111">
            <v>1.2031138808326874E-2</v>
          </cell>
          <cell r="D111">
            <v>1.0767489623294555E-2</v>
          </cell>
          <cell r="E111">
            <v>9.0136861430923504E-3</v>
          </cell>
          <cell r="F111">
            <v>1.8038156256758014E-3</v>
          </cell>
          <cell r="G111">
            <v>1.6502952410255669E-3</v>
          </cell>
          <cell r="H111">
            <v>1.6399173695741496E-3</v>
          </cell>
          <cell r="O111"/>
          <cell r="P111"/>
          <cell r="Q111"/>
          <cell r="R111"/>
        </row>
        <row r="112">
          <cell r="B112" t="str">
            <v>cpd:C01083</v>
          </cell>
          <cell r="Q112">
            <v>6.0389999999999999E-2</v>
          </cell>
          <cell r="R112">
            <v>7.6432E-2</v>
          </cell>
        </row>
        <row r="113">
          <cell r="B113" t="str">
            <v>cpd:C01094</v>
          </cell>
          <cell r="C113">
            <v>6.6588574514402444E-3</v>
          </cell>
          <cell r="D113">
            <v>8.4375810815645082E-3</v>
          </cell>
          <cell r="E113">
            <v>9.7720484139337833E-3</v>
          </cell>
          <cell r="F113">
            <v>1.0468516967095576E-3</v>
          </cell>
          <cell r="G113">
            <v>2.5071737731553259E-3</v>
          </cell>
          <cell r="H113">
            <v>4.023568368080533E-3</v>
          </cell>
        </row>
        <row r="114">
          <cell r="B114" t="str">
            <v>cpd:C01113</v>
          </cell>
        </row>
        <row r="115">
          <cell r="B115" t="str">
            <v>cpd:C01157</v>
          </cell>
        </row>
        <row r="116">
          <cell r="B116" t="str">
            <v>cpd:C02225</v>
          </cell>
        </row>
        <row r="117">
          <cell r="B117" t="str">
            <v>cpd:C03384</v>
          </cell>
        </row>
        <row r="118">
          <cell r="B118" t="str">
            <v>cpd:C03465</v>
          </cell>
          <cell r="C118">
            <v>2.8281645508875836E-3</v>
          </cell>
          <cell r="D118">
            <v>4.9914875284929449E-3</v>
          </cell>
          <cell r="E118">
            <v>9.6427132006461722E-3</v>
          </cell>
          <cell r="F118">
            <v>3.8881901846370237E-3</v>
          </cell>
          <cell r="G118">
            <v>8.0833585118935628E-3</v>
          </cell>
          <cell r="H118">
            <v>6.8295654044830565E-3</v>
          </cell>
        </row>
        <row r="119">
          <cell r="B119" t="str">
            <v>cpd:C04225</v>
          </cell>
        </row>
        <row r="120">
          <cell r="B120" t="str">
            <v>cpd:C05382</v>
          </cell>
          <cell r="C120">
            <v>2.2151702379716188E-3</v>
          </cell>
          <cell r="D120">
            <v>4.4549669081412179E-3</v>
          </cell>
          <cell r="E120">
            <v>7.3560259389415872E-3</v>
          </cell>
          <cell r="F120">
            <v>1.1914591149560047E-3</v>
          </cell>
          <cell r="G120">
            <v>3.2175187352721543E-3</v>
          </cell>
          <cell r="H120">
            <v>2.16267007736551E-3</v>
          </cell>
        </row>
        <row r="121">
          <cell r="B121" t="str">
            <v>cpd:C05629</v>
          </cell>
        </row>
        <row r="122">
          <cell r="B122" t="str">
            <v>cpd:C16245</v>
          </cell>
          <cell r="C122">
            <v>3.1684807349045226E-3</v>
          </cell>
          <cell r="D122">
            <v>3.2994104262565349E-3</v>
          </cell>
          <cell r="E122">
            <v>3.2867670317867697E-3</v>
          </cell>
          <cell r="F122">
            <v>1.9433594201219193E-4</v>
          </cell>
          <cell r="G122">
            <v>1.301372419412246E-4</v>
          </cell>
          <cell r="H122">
            <v>2.597180243014146E-4</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1"/>
    </sheetNames>
    <sheetDataSet>
      <sheetData sheetId="0">
        <row r="5">
          <cell r="B5" t="str">
            <v>id</v>
          </cell>
          <cell r="W5" t="str">
            <v>6h</v>
          </cell>
          <cell r="Y5" t="str">
            <v>24h</v>
          </cell>
          <cell r="AA5" t="str">
            <v>48h</v>
          </cell>
        </row>
        <row r="6">
          <cell r="B6" t="str">
            <v>C00033</v>
          </cell>
          <cell r="W6">
            <v>107503.19508</v>
          </cell>
          <cell r="Y6">
            <v>75818.373370999994</v>
          </cell>
          <cell r="AA6">
            <v>47023.834730000002</v>
          </cell>
        </row>
        <row r="7">
          <cell r="B7" t="str">
            <v>C00033</v>
          </cell>
          <cell r="W7">
            <v>4429.3250902999998</v>
          </cell>
          <cell r="Y7">
            <v>3180.6696522000002</v>
          </cell>
          <cell r="AA7">
            <v>1686.6530660000001</v>
          </cell>
        </row>
        <row r="8">
          <cell r="B8" t="str">
            <v>C00084</v>
          </cell>
          <cell r="W8">
            <v>1743.1657533</v>
          </cell>
          <cell r="Y8">
            <v>621.38162395999996</v>
          </cell>
          <cell r="AA8">
            <v>462.53283090000002</v>
          </cell>
        </row>
        <row r="9">
          <cell r="B9" t="str">
            <v>C00084</v>
          </cell>
          <cell r="W9">
            <v>1208.5666530000001</v>
          </cell>
          <cell r="Y9">
            <v>399.59889353</v>
          </cell>
          <cell r="AA9">
            <v>412.04216480000002</v>
          </cell>
        </row>
        <row r="10">
          <cell r="B10" t="str">
            <v>C00469</v>
          </cell>
          <cell r="W10">
            <v>298.62453650999998</v>
          </cell>
          <cell r="Y10">
            <v>291.89628791000001</v>
          </cell>
          <cell r="AA10">
            <v>644.50564429999997</v>
          </cell>
        </row>
        <row r="11">
          <cell r="B11" t="str">
            <v>C00027</v>
          </cell>
          <cell r="W11">
            <v>780.59671227000001</v>
          </cell>
          <cell r="Y11">
            <v>760.38171590000002</v>
          </cell>
          <cell r="AA11">
            <v>232.17101980000001</v>
          </cell>
        </row>
        <row r="12">
          <cell r="B12" t="str">
            <v>C00037</v>
          </cell>
          <cell r="W12">
            <v>10501.592196</v>
          </cell>
          <cell r="Y12">
            <v>11570.471181999999</v>
          </cell>
          <cell r="AA12">
            <v>9040.5983950000009</v>
          </cell>
        </row>
        <row r="13">
          <cell r="B13" t="str">
            <v>C00022</v>
          </cell>
        </row>
        <row r="14">
          <cell r="B14" t="str">
            <v>C00041</v>
          </cell>
          <cell r="W14">
            <v>139293.70868000001</v>
          </cell>
          <cell r="Y14">
            <v>134445.17926999999</v>
          </cell>
          <cell r="AA14">
            <v>132731.41450000001</v>
          </cell>
        </row>
        <row r="15">
          <cell r="B15" t="str">
            <v>C00186</v>
          </cell>
          <cell r="W15">
            <v>295851.96935999999</v>
          </cell>
          <cell r="Y15">
            <v>361029.71901</v>
          </cell>
          <cell r="AA15">
            <v>259643.42139999999</v>
          </cell>
        </row>
        <row r="16">
          <cell r="B16" t="str">
            <v>C00186</v>
          </cell>
          <cell r="W16">
            <v>10882.198385</v>
          </cell>
          <cell r="Y16">
            <v>14303.223054</v>
          </cell>
          <cell r="AA16">
            <v>9734.4434930000007</v>
          </cell>
        </row>
        <row r="17">
          <cell r="B17" t="str">
            <v>C00009</v>
          </cell>
          <cell r="W17">
            <v>299912.43024000002</v>
          </cell>
          <cell r="Y17">
            <v>209884.20983000001</v>
          </cell>
          <cell r="AA17">
            <v>177385.58050000001</v>
          </cell>
        </row>
        <row r="18">
          <cell r="B18" t="str">
            <v>C00065</v>
          </cell>
          <cell r="W18">
            <v>43742.668992999999</v>
          </cell>
          <cell r="Y18">
            <v>44923.038863000002</v>
          </cell>
          <cell r="AA18">
            <v>42650.594669999999</v>
          </cell>
        </row>
        <row r="19">
          <cell r="B19" t="str">
            <v>C00106</v>
          </cell>
          <cell r="W19">
            <v>28863.430682999999</v>
          </cell>
          <cell r="Y19">
            <v>21454.343416</v>
          </cell>
          <cell r="AA19">
            <v>13984.877329999999</v>
          </cell>
        </row>
        <row r="20">
          <cell r="B20" t="str">
            <v>C00148</v>
          </cell>
          <cell r="W20">
            <v>359216.19754000002</v>
          </cell>
          <cell r="Y20">
            <v>322255.26767999999</v>
          </cell>
          <cell r="AA20">
            <v>334226.83299999998</v>
          </cell>
        </row>
        <row r="21">
          <cell r="B21" t="str">
            <v>C00148</v>
          </cell>
          <cell r="W21">
            <v>20597.298554000001</v>
          </cell>
          <cell r="Y21">
            <v>18623.668344999998</v>
          </cell>
          <cell r="AA21">
            <v>19067.159060000002</v>
          </cell>
        </row>
        <row r="22">
          <cell r="B22" t="str">
            <v>C00183</v>
          </cell>
          <cell r="W22">
            <v>292974.43916000001</v>
          </cell>
          <cell r="Y22">
            <v>236933.44145000001</v>
          </cell>
          <cell r="AA22">
            <v>211784.3492</v>
          </cell>
        </row>
        <row r="23">
          <cell r="B23" t="str">
            <v>C00183</v>
          </cell>
          <cell r="W23">
            <v>17917.770423000002</v>
          </cell>
          <cell r="Y23">
            <v>13784.686353999999</v>
          </cell>
          <cell r="AA23">
            <v>12218.93024</v>
          </cell>
        </row>
        <row r="24">
          <cell r="B24" t="str">
            <v>C00188</v>
          </cell>
          <cell r="W24">
            <v>43550.440747000001</v>
          </cell>
          <cell r="Y24">
            <v>39199.984715999999</v>
          </cell>
          <cell r="AA24">
            <v>35155.654280000002</v>
          </cell>
        </row>
        <row r="25">
          <cell r="B25" t="str">
            <v>C00188</v>
          </cell>
        </row>
        <row r="26">
          <cell r="B26" t="str">
            <v>C00253</v>
          </cell>
          <cell r="W26">
            <v>17673.149505000001</v>
          </cell>
          <cell r="Y26">
            <v>9704.5943888999991</v>
          </cell>
          <cell r="AA26">
            <v>6834.206271</v>
          </cell>
        </row>
        <row r="27">
          <cell r="B27" t="str">
            <v>C00253</v>
          </cell>
        </row>
        <row r="28">
          <cell r="B28" t="str">
            <v>C00065</v>
          </cell>
        </row>
        <row r="29">
          <cell r="B29" t="str">
            <v>C00178</v>
          </cell>
          <cell r="W29">
            <v>19819.579134</v>
          </cell>
          <cell r="Y29">
            <v>17864.351895</v>
          </cell>
          <cell r="AA29">
            <v>23327.973160000001</v>
          </cell>
        </row>
        <row r="30">
          <cell r="B30" t="str">
            <v>C00178</v>
          </cell>
          <cell r="W30">
            <v>1903.1760638999999</v>
          </cell>
          <cell r="Y30">
            <v>1491.9730128000001</v>
          </cell>
          <cell r="AA30">
            <v>1537.4138270000001</v>
          </cell>
        </row>
        <row r="31">
          <cell r="B31" t="str">
            <v>C00123</v>
          </cell>
          <cell r="W31">
            <v>1307178.9317999999</v>
          </cell>
          <cell r="Y31">
            <v>1019957.4952</v>
          </cell>
          <cell r="AA31">
            <v>856519.02619999996</v>
          </cell>
        </row>
        <row r="32">
          <cell r="B32" t="str">
            <v>C00152</v>
          </cell>
        </row>
        <row r="33">
          <cell r="B33" t="str">
            <v>C00077</v>
          </cell>
          <cell r="W33">
            <v>364330.43951</v>
          </cell>
          <cell r="Y33">
            <v>233209.72175</v>
          </cell>
          <cell r="AA33">
            <v>193191.53020000001</v>
          </cell>
        </row>
        <row r="34">
          <cell r="B34" t="str">
            <v>C00049</v>
          </cell>
          <cell r="W34">
            <v>139153.53498</v>
          </cell>
          <cell r="Y34">
            <v>191680.19542</v>
          </cell>
          <cell r="AA34">
            <v>256916.4111</v>
          </cell>
        </row>
        <row r="35">
          <cell r="B35" t="str">
            <v>C00077</v>
          </cell>
          <cell r="W35">
            <v>21210.156959</v>
          </cell>
          <cell r="Y35">
            <v>13516.250215</v>
          </cell>
          <cell r="AA35">
            <v>10722.497729999999</v>
          </cell>
        </row>
        <row r="36">
          <cell r="B36" t="str">
            <v>C00049</v>
          </cell>
          <cell r="W36">
            <v>9442.0320370000009</v>
          </cell>
          <cell r="Y36">
            <v>10358.953377</v>
          </cell>
          <cell r="AA36">
            <v>13394.54365</v>
          </cell>
        </row>
        <row r="37">
          <cell r="B37" t="str">
            <v>C00147</v>
          </cell>
        </row>
        <row r="38">
          <cell r="B38" t="str">
            <v>C00155</v>
          </cell>
          <cell r="W38">
            <v>57506.801622999999</v>
          </cell>
          <cell r="Y38">
            <v>53105.531855000001</v>
          </cell>
          <cell r="AA38">
            <v>32418.482209999998</v>
          </cell>
        </row>
        <row r="39">
          <cell r="B39" t="str">
            <v>C00183</v>
          </cell>
        </row>
        <row r="40">
          <cell r="B40" t="str">
            <v>C00188</v>
          </cell>
        </row>
        <row r="41">
          <cell r="B41" t="str">
            <v>C00157</v>
          </cell>
          <cell r="W41">
            <v>4979.8116682999998</v>
          </cell>
          <cell r="Y41">
            <v>3537.1981270000001</v>
          </cell>
          <cell r="AA41">
            <v>4425.7751459999999</v>
          </cell>
        </row>
        <row r="42">
          <cell r="B42" t="str">
            <v>C00097</v>
          </cell>
        </row>
        <row r="43">
          <cell r="B43" t="str">
            <v>C00178</v>
          </cell>
        </row>
        <row r="44">
          <cell r="B44" t="str">
            <v>C00064</v>
          </cell>
          <cell r="W44">
            <v>130607.85507000001</v>
          </cell>
          <cell r="Y44">
            <v>111228.70473</v>
          </cell>
          <cell r="AA44">
            <v>71516.364570000005</v>
          </cell>
        </row>
        <row r="45">
          <cell r="B45" t="str">
            <v>C00047</v>
          </cell>
          <cell r="W45">
            <v>810514.27783000004</v>
          </cell>
          <cell r="Y45">
            <v>495285.97278000001</v>
          </cell>
          <cell r="AA45">
            <v>456202.83299999998</v>
          </cell>
        </row>
        <row r="46">
          <cell r="B46" t="str">
            <v>C00025</v>
          </cell>
          <cell r="W46">
            <v>417551.06877000001</v>
          </cell>
          <cell r="Y46">
            <v>505361.49073000002</v>
          </cell>
          <cell r="AA46">
            <v>674810.07920000004</v>
          </cell>
        </row>
        <row r="47">
          <cell r="B47" t="str">
            <v>C00047</v>
          </cell>
          <cell r="W47">
            <v>54103.669683</v>
          </cell>
          <cell r="Y47">
            <v>33507.170747999997</v>
          </cell>
          <cell r="AA47">
            <v>30292.615000000002</v>
          </cell>
        </row>
        <row r="48">
          <cell r="B48" t="str">
            <v>C00025</v>
          </cell>
          <cell r="W48">
            <v>39676.006052999997</v>
          </cell>
          <cell r="Y48">
            <v>41254.463993999998</v>
          </cell>
          <cell r="AA48">
            <v>44691.515030000002</v>
          </cell>
        </row>
        <row r="49">
          <cell r="B49" t="str">
            <v>C00073</v>
          </cell>
          <cell r="W49">
            <v>44634.097582000002</v>
          </cell>
          <cell r="Y49">
            <v>38965.624221999999</v>
          </cell>
          <cell r="AA49">
            <v>30752.727490000001</v>
          </cell>
        </row>
        <row r="50">
          <cell r="B50" t="str">
            <v>C00121</v>
          </cell>
          <cell r="W50">
            <v>20616.111019</v>
          </cell>
          <cell r="Y50">
            <v>11136.995333000001</v>
          </cell>
          <cell r="AA50">
            <v>6886.9134020000001</v>
          </cell>
        </row>
        <row r="51">
          <cell r="B51" t="str">
            <v>C00242</v>
          </cell>
        </row>
        <row r="52">
          <cell r="B52" t="str">
            <v>C00152</v>
          </cell>
        </row>
        <row r="53">
          <cell r="B53" t="str">
            <v>C00077</v>
          </cell>
        </row>
        <row r="54">
          <cell r="B54" t="str">
            <v>C00049</v>
          </cell>
        </row>
        <row r="55">
          <cell r="B55" t="str">
            <v>C00077</v>
          </cell>
        </row>
        <row r="56">
          <cell r="B56" t="str">
            <v>C00155</v>
          </cell>
        </row>
        <row r="57">
          <cell r="B57" t="str">
            <v>C00135</v>
          </cell>
          <cell r="W57">
            <v>375915.84009000001</v>
          </cell>
          <cell r="Y57">
            <v>384933.98684000003</v>
          </cell>
          <cell r="AA57">
            <v>293511.33140000002</v>
          </cell>
        </row>
        <row r="58">
          <cell r="B58" t="str">
            <v>C00155</v>
          </cell>
        </row>
        <row r="59">
          <cell r="B59" t="str">
            <v>C00135</v>
          </cell>
          <cell r="W59">
            <v>24306.013508</v>
          </cell>
          <cell r="Y59">
            <v>25082.141663999999</v>
          </cell>
          <cell r="AA59">
            <v>19138.93259</v>
          </cell>
        </row>
        <row r="60">
          <cell r="B60" t="str">
            <v>C00169</v>
          </cell>
        </row>
        <row r="61">
          <cell r="B61" t="str">
            <v>C00079</v>
          </cell>
          <cell r="W61">
            <v>573887.14190000005</v>
          </cell>
          <cell r="Y61">
            <v>526330.23108000006</v>
          </cell>
          <cell r="AA61">
            <v>389868.30660000001</v>
          </cell>
        </row>
        <row r="62">
          <cell r="B62" t="str">
            <v>C00064</v>
          </cell>
        </row>
        <row r="63">
          <cell r="B63" t="str">
            <v>C00079</v>
          </cell>
          <cell r="W63">
            <v>61206.315144</v>
          </cell>
          <cell r="Y63">
            <v>54846.827704000003</v>
          </cell>
          <cell r="AA63">
            <v>39671.931600000004</v>
          </cell>
        </row>
        <row r="64">
          <cell r="B64" t="str">
            <v>C00047</v>
          </cell>
        </row>
        <row r="65">
          <cell r="B65" t="str">
            <v>C00250</v>
          </cell>
          <cell r="W65">
            <v>7829.4076269999996</v>
          </cell>
          <cell r="Y65">
            <v>4636.5587294999996</v>
          </cell>
          <cell r="AA65">
            <v>3090.8757839999998</v>
          </cell>
        </row>
        <row r="66">
          <cell r="B66" t="str">
            <v>C00047</v>
          </cell>
        </row>
        <row r="67">
          <cell r="B67" t="str">
            <v>C00074</v>
          </cell>
          <cell r="W67">
            <v>2084.8727020000001</v>
          </cell>
          <cell r="Y67">
            <v>1558.1980739999999</v>
          </cell>
          <cell r="AA67">
            <v>1890.525529</v>
          </cell>
        </row>
        <row r="68">
          <cell r="B68" t="str">
            <v>C00118</v>
          </cell>
        </row>
        <row r="69">
          <cell r="B69" t="str">
            <v>C00242</v>
          </cell>
        </row>
        <row r="70">
          <cell r="B70" t="str">
            <v>C00093</v>
          </cell>
          <cell r="W70">
            <v>20503.407789000001</v>
          </cell>
          <cell r="Y70">
            <v>15401.876874</v>
          </cell>
          <cell r="AA70">
            <v>9196.3401250000006</v>
          </cell>
        </row>
        <row r="71">
          <cell r="B71" t="str">
            <v>C00062</v>
          </cell>
          <cell r="W71">
            <v>909309.15422999999</v>
          </cell>
          <cell r="Y71">
            <v>576613.31472999998</v>
          </cell>
          <cell r="AA71">
            <v>470991.89390000002</v>
          </cell>
        </row>
        <row r="72">
          <cell r="B72" t="str">
            <v>C00135</v>
          </cell>
        </row>
        <row r="73">
          <cell r="B73" t="str">
            <v>C00327</v>
          </cell>
          <cell r="W73">
            <v>5695.4564868999996</v>
          </cell>
          <cell r="Y73">
            <v>4758.9559957000001</v>
          </cell>
          <cell r="AA73">
            <v>3326.953293</v>
          </cell>
        </row>
        <row r="74">
          <cell r="B74" t="str">
            <v>C00062</v>
          </cell>
          <cell r="W74">
            <v>60624.917909000003</v>
          </cell>
          <cell r="Y74">
            <v>40857.564645999999</v>
          </cell>
          <cell r="AA74">
            <v>32769.063920000001</v>
          </cell>
        </row>
        <row r="75">
          <cell r="B75" t="str">
            <v>C00072</v>
          </cell>
          <cell r="W75">
            <v>5664.7281912999997</v>
          </cell>
          <cell r="Y75">
            <v>3618.2892072999998</v>
          </cell>
          <cell r="AA75">
            <v>2401.1059110000001</v>
          </cell>
        </row>
        <row r="76">
          <cell r="B76" t="str">
            <v>C00135</v>
          </cell>
        </row>
        <row r="77">
          <cell r="B77" t="str">
            <v>C00448</v>
          </cell>
        </row>
        <row r="78">
          <cell r="B78" t="str">
            <v>C00031</v>
          </cell>
          <cell r="W78">
            <v>116719.01587</v>
          </cell>
          <cell r="Y78">
            <v>98177.380441000001</v>
          </cell>
          <cell r="AA78">
            <v>50598.348449999998</v>
          </cell>
        </row>
        <row r="79">
          <cell r="B79" t="str">
            <v>C00082</v>
          </cell>
          <cell r="W79">
            <v>232370.68497999999</v>
          </cell>
          <cell r="Y79">
            <v>208675.63732000001</v>
          </cell>
          <cell r="AA79">
            <v>169178.75169999999</v>
          </cell>
        </row>
        <row r="80">
          <cell r="B80" t="str">
            <v>C00082</v>
          </cell>
          <cell r="W80">
            <v>33298.005669999999</v>
          </cell>
          <cell r="Y80">
            <v>27856.581722999999</v>
          </cell>
          <cell r="AA80">
            <v>21634.721669999999</v>
          </cell>
        </row>
        <row r="81">
          <cell r="B81" t="str">
            <v>C00392</v>
          </cell>
        </row>
        <row r="82">
          <cell r="B82" t="str">
            <v>C00558</v>
          </cell>
          <cell r="W82">
            <v>4170.4527639999997</v>
          </cell>
          <cell r="Y82">
            <v>2741.2048015999999</v>
          </cell>
          <cell r="AA82">
            <v>2068.6164130000002</v>
          </cell>
        </row>
        <row r="83">
          <cell r="B83" t="str">
            <v>C00079</v>
          </cell>
        </row>
        <row r="84">
          <cell r="B84" t="str">
            <v>C00197</v>
          </cell>
        </row>
        <row r="85">
          <cell r="B85" t="str">
            <v>C00197</v>
          </cell>
          <cell r="W85">
            <v>14049.653407</v>
          </cell>
          <cell r="Y85">
            <v>11132.697979</v>
          </cell>
          <cell r="AA85">
            <v>14040.74591</v>
          </cell>
        </row>
        <row r="86">
          <cell r="B86" t="str">
            <v>C00250</v>
          </cell>
        </row>
        <row r="87">
          <cell r="B87" t="str">
            <v>C00250</v>
          </cell>
        </row>
        <row r="88">
          <cell r="B88" t="str">
            <v>C00111</v>
          </cell>
          <cell r="W88">
            <v>2060.4236701999998</v>
          </cell>
          <cell r="Y88">
            <v>1520.1390151000001</v>
          </cell>
          <cell r="AA88">
            <v>1058.169977</v>
          </cell>
        </row>
        <row r="89">
          <cell r="B89" t="str">
            <v>C00169</v>
          </cell>
          <cell r="W89">
            <v>1185.6852409000001</v>
          </cell>
          <cell r="Y89">
            <v>681.00052840000001</v>
          </cell>
          <cell r="AA89">
            <v>517.6670848</v>
          </cell>
        </row>
        <row r="90">
          <cell r="B90" t="str">
            <v>C00062</v>
          </cell>
        </row>
        <row r="91">
          <cell r="B91" t="str">
            <v>C00327</v>
          </cell>
        </row>
        <row r="92">
          <cell r="B92" t="str">
            <v>C00072</v>
          </cell>
        </row>
        <row r="93">
          <cell r="B93" t="str">
            <v>C00279</v>
          </cell>
        </row>
        <row r="94">
          <cell r="B94" t="str">
            <v>C00031</v>
          </cell>
        </row>
        <row r="95">
          <cell r="B95" t="str">
            <v>C00082</v>
          </cell>
        </row>
        <row r="96">
          <cell r="B96" t="str">
            <v>C00392</v>
          </cell>
          <cell r="W96">
            <v>9420.5694636000007</v>
          </cell>
          <cell r="Y96">
            <v>6502.0383640999999</v>
          </cell>
          <cell r="AA96">
            <v>4672.4408709999998</v>
          </cell>
        </row>
        <row r="97">
          <cell r="B97" t="str">
            <v>C00392</v>
          </cell>
        </row>
        <row r="98">
          <cell r="B98" t="str">
            <v>C00588</v>
          </cell>
        </row>
        <row r="99">
          <cell r="B99" t="str">
            <v>C00078</v>
          </cell>
          <cell r="W99">
            <v>156094.40857</v>
          </cell>
          <cell r="Y99">
            <v>151925.70879999999</v>
          </cell>
          <cell r="AA99">
            <v>118394.001</v>
          </cell>
        </row>
        <row r="100">
          <cell r="B100" t="str">
            <v>C00248</v>
          </cell>
          <cell r="W100">
            <v>4309.6827431000002</v>
          </cell>
          <cell r="Y100">
            <v>3125.1591033999998</v>
          </cell>
          <cell r="AA100">
            <v>2243.911298</v>
          </cell>
        </row>
        <row r="101">
          <cell r="B101" t="str">
            <v>C00078</v>
          </cell>
          <cell r="W101">
            <v>23772.435485999998</v>
          </cell>
          <cell r="Y101">
            <v>23702.797127000002</v>
          </cell>
          <cell r="AA101">
            <v>16264.751</v>
          </cell>
        </row>
        <row r="102">
          <cell r="B102" t="str">
            <v>C00579</v>
          </cell>
        </row>
        <row r="103">
          <cell r="B103" t="str">
            <v>C00672</v>
          </cell>
          <cell r="W103">
            <v>5637.3838844000002</v>
          </cell>
          <cell r="Y103">
            <v>5916.8743973000001</v>
          </cell>
          <cell r="AA103">
            <v>3059.9401720000001</v>
          </cell>
        </row>
        <row r="104">
          <cell r="B104" t="str">
            <v>C00078</v>
          </cell>
        </row>
        <row r="105">
          <cell r="B105" t="str">
            <v>C00579</v>
          </cell>
        </row>
        <row r="106">
          <cell r="B106" t="str">
            <v>C00526</v>
          </cell>
          <cell r="W106">
            <v>7645.1344147999998</v>
          </cell>
          <cell r="Y106">
            <v>5748.340365</v>
          </cell>
          <cell r="AA106">
            <v>5819.1575249999996</v>
          </cell>
        </row>
        <row r="107">
          <cell r="B107" t="str">
            <v>C00117</v>
          </cell>
          <cell r="W107">
            <v>27562.406631000002</v>
          </cell>
          <cell r="Y107">
            <v>19255.158275000002</v>
          </cell>
          <cell r="AA107">
            <v>13433.453649999999</v>
          </cell>
        </row>
        <row r="108">
          <cell r="B108" t="str">
            <v>C00475</v>
          </cell>
          <cell r="W108">
            <v>31275.205740000001</v>
          </cell>
          <cell r="Y108">
            <v>27930.048794999999</v>
          </cell>
          <cell r="AA108">
            <v>30472.552950000001</v>
          </cell>
        </row>
        <row r="109">
          <cell r="B109" t="str">
            <v>C00299</v>
          </cell>
          <cell r="W109">
            <v>49140.635189000001</v>
          </cell>
          <cell r="Y109">
            <v>40644.940582000003</v>
          </cell>
          <cell r="AA109">
            <v>62147.239289999998</v>
          </cell>
        </row>
        <row r="110">
          <cell r="B110" t="str">
            <v>C00475</v>
          </cell>
        </row>
        <row r="111">
          <cell r="B111" t="str">
            <v>C00299</v>
          </cell>
          <cell r="W111">
            <v>7332.0295986000001</v>
          </cell>
          <cell r="Y111">
            <v>5978.3383814999997</v>
          </cell>
          <cell r="AA111">
            <v>7692.6054809999996</v>
          </cell>
        </row>
        <row r="112">
          <cell r="B112" t="str">
            <v>C00881</v>
          </cell>
          <cell r="W112">
            <v>6706.4789780999999</v>
          </cell>
          <cell r="Y112">
            <v>4700.2667184000002</v>
          </cell>
          <cell r="AA112">
            <v>4217.578391</v>
          </cell>
        </row>
        <row r="113">
          <cell r="B113" t="str">
            <v>C00881</v>
          </cell>
        </row>
        <row r="114">
          <cell r="B114" t="str">
            <v>C00559</v>
          </cell>
          <cell r="W114">
            <v>50650.584576000001</v>
          </cell>
          <cell r="Y114">
            <v>15530.736448</v>
          </cell>
          <cell r="AA114">
            <v>10504.495870000001</v>
          </cell>
        </row>
        <row r="115">
          <cell r="B115" t="str">
            <v>C00085</v>
          </cell>
          <cell r="W115">
            <v>23582.182734000002</v>
          </cell>
          <cell r="Y115">
            <v>39452.101135999997</v>
          </cell>
          <cell r="AA115">
            <v>34021.696340000002</v>
          </cell>
        </row>
        <row r="116">
          <cell r="B116" t="str">
            <v>C00085</v>
          </cell>
        </row>
        <row r="117">
          <cell r="B117" t="str">
            <v>C00644</v>
          </cell>
          <cell r="W117">
            <v>10695.660446</v>
          </cell>
          <cell r="Y117">
            <v>7065.1572177999997</v>
          </cell>
          <cell r="AA117">
            <v>4897.2917070000003</v>
          </cell>
        </row>
        <row r="118">
          <cell r="B118" t="str">
            <v>C00214</v>
          </cell>
          <cell r="W118">
            <v>31991.092178999999</v>
          </cell>
          <cell r="Y118">
            <v>23877.053145000002</v>
          </cell>
          <cell r="AA118">
            <v>15560.24835</v>
          </cell>
        </row>
        <row r="119">
          <cell r="B119" t="str">
            <v>C00214</v>
          </cell>
        </row>
        <row r="120">
          <cell r="B120" t="str">
            <v>C00236</v>
          </cell>
        </row>
        <row r="121">
          <cell r="B121" t="str">
            <v>C00378</v>
          </cell>
          <cell r="W121">
            <v>8486.0308554999992</v>
          </cell>
          <cell r="Y121">
            <v>6996.4252834999998</v>
          </cell>
          <cell r="AA121">
            <v>4074.375239</v>
          </cell>
        </row>
        <row r="122">
          <cell r="B122" t="str">
            <v>C00018</v>
          </cell>
          <cell r="W122">
            <v>4363.8765331000004</v>
          </cell>
          <cell r="Y122">
            <v>3948.7512713000001</v>
          </cell>
          <cell r="AA122">
            <v>5034.2291379999997</v>
          </cell>
        </row>
        <row r="123">
          <cell r="B123" t="str">
            <v>C00212</v>
          </cell>
          <cell r="W123">
            <v>20247.64472</v>
          </cell>
          <cell r="Y123">
            <v>14496.536349</v>
          </cell>
          <cell r="AA123">
            <v>10029.66985</v>
          </cell>
        </row>
        <row r="124">
          <cell r="B124" t="str">
            <v>C00831</v>
          </cell>
          <cell r="W124">
            <v>5977.1610916</v>
          </cell>
          <cell r="Y124">
            <v>4288.8315571000003</v>
          </cell>
          <cell r="AA124">
            <v>2929.6267240000002</v>
          </cell>
        </row>
        <row r="125">
          <cell r="B125" t="str">
            <v>C00831</v>
          </cell>
        </row>
        <row r="126">
          <cell r="B126" t="str">
            <v>C00387</v>
          </cell>
          <cell r="W126">
            <v>29172.747329000002</v>
          </cell>
          <cell r="Y126">
            <v>16620.515931000002</v>
          </cell>
          <cell r="AA126">
            <v>8500.4206969999996</v>
          </cell>
        </row>
        <row r="127">
          <cell r="B127" t="str">
            <v>C00387</v>
          </cell>
        </row>
        <row r="128">
          <cell r="B128" t="str">
            <v>C00212</v>
          </cell>
        </row>
        <row r="129">
          <cell r="B129" t="str">
            <v>C05382</v>
          </cell>
          <cell r="W129">
            <v>3712.2061076999998</v>
          </cell>
          <cell r="Y129">
            <v>2591.9567237000001</v>
          </cell>
          <cell r="AA129">
            <v>2148.4985839999999</v>
          </cell>
        </row>
        <row r="130">
          <cell r="B130" t="str">
            <v>C14899</v>
          </cell>
          <cell r="W130">
            <v>1844.6295008</v>
          </cell>
          <cell r="Y130">
            <v>900.00699813999995</v>
          </cell>
          <cell r="AA130">
            <v>757.59284300000002</v>
          </cell>
        </row>
        <row r="131">
          <cell r="B131" t="str">
            <v>C00239</v>
          </cell>
          <cell r="W131">
            <v>6121.0902839</v>
          </cell>
          <cell r="Y131">
            <v>5412.6900739000002</v>
          </cell>
          <cell r="AA131">
            <v>5618.4885169999998</v>
          </cell>
        </row>
        <row r="132">
          <cell r="B132" t="str">
            <v>C00365</v>
          </cell>
          <cell r="W132">
            <v>6060.0579079999998</v>
          </cell>
          <cell r="Y132">
            <v>4052.5367514999998</v>
          </cell>
          <cell r="AA132">
            <v>4087.512483</v>
          </cell>
        </row>
        <row r="133">
          <cell r="B133" t="str">
            <v>C00239</v>
          </cell>
        </row>
        <row r="134">
          <cell r="B134" t="str">
            <v>C00831</v>
          </cell>
          <cell r="W134">
            <v>5194.9474772000003</v>
          </cell>
          <cell r="Y134">
            <v>4741.3379972000002</v>
          </cell>
          <cell r="AA134">
            <v>8371.5349729999998</v>
          </cell>
        </row>
        <row r="135">
          <cell r="B135" t="str">
            <v>C00364</v>
          </cell>
          <cell r="W135">
            <v>48743.349046000003</v>
          </cell>
          <cell r="Y135">
            <v>31788.062042000001</v>
          </cell>
          <cell r="AA135">
            <v>37081.052600000003</v>
          </cell>
        </row>
        <row r="136">
          <cell r="B136" t="str">
            <v>C00055</v>
          </cell>
          <cell r="W136">
            <v>46486.280351000001</v>
          </cell>
          <cell r="Y136">
            <v>43569.627696000003</v>
          </cell>
          <cell r="AA136">
            <v>48435.719669999999</v>
          </cell>
        </row>
        <row r="137">
          <cell r="B137" t="str">
            <v>C00105</v>
          </cell>
          <cell r="W137">
            <v>78778.507337000003</v>
          </cell>
          <cell r="Y137">
            <v>67638.235272999998</v>
          </cell>
          <cell r="AA137">
            <v>63774.959750000002</v>
          </cell>
        </row>
        <row r="138">
          <cell r="B138" t="str">
            <v>C00055</v>
          </cell>
        </row>
        <row r="139">
          <cell r="B139" t="str">
            <v>C00105</v>
          </cell>
          <cell r="W139">
            <v>12278.034438000001</v>
          </cell>
          <cell r="Y139">
            <v>8800.4916618000007</v>
          </cell>
          <cell r="AA139">
            <v>8739.5302520000005</v>
          </cell>
        </row>
        <row r="140">
          <cell r="B140" t="str">
            <v>C00360</v>
          </cell>
        </row>
        <row r="141">
          <cell r="B141" t="str">
            <v>C00360</v>
          </cell>
          <cell r="W141">
            <v>12411.975381</v>
          </cell>
          <cell r="Y141">
            <v>12895.32955</v>
          </cell>
          <cell r="AA141">
            <v>16000.39222</v>
          </cell>
        </row>
        <row r="142">
          <cell r="B142" t="str">
            <v>C01185</v>
          </cell>
          <cell r="W142">
            <v>4473.8925368999999</v>
          </cell>
          <cell r="Y142">
            <v>2629.4190414999998</v>
          </cell>
          <cell r="AA142">
            <v>2783.0810299999998</v>
          </cell>
        </row>
        <row r="143">
          <cell r="B143" t="str">
            <v>C01185</v>
          </cell>
        </row>
        <row r="144">
          <cell r="B144" t="str">
            <v>C00354</v>
          </cell>
          <cell r="W144">
            <v>6055.3875786999997</v>
          </cell>
          <cell r="Y144">
            <v>5648.0177900999997</v>
          </cell>
          <cell r="AA144">
            <v>6403.3726180000003</v>
          </cell>
        </row>
        <row r="145">
          <cell r="B145" t="str">
            <v>C00354</v>
          </cell>
        </row>
        <row r="146">
          <cell r="B146" t="str">
            <v>C00364</v>
          </cell>
        </row>
        <row r="147">
          <cell r="B147" t="str">
            <v>C00364</v>
          </cell>
        </row>
        <row r="148">
          <cell r="B148" t="str">
            <v>C01081</v>
          </cell>
          <cell r="W148">
            <v>2933.4521659000002</v>
          </cell>
          <cell r="Y148">
            <v>2264.7679035000001</v>
          </cell>
          <cell r="AA148">
            <v>1600.6570220000001</v>
          </cell>
        </row>
        <row r="149">
          <cell r="B149" t="str">
            <v>C00020</v>
          </cell>
          <cell r="W149">
            <v>189875.86326000001</v>
          </cell>
          <cell r="Y149">
            <v>241995.46306000001</v>
          </cell>
          <cell r="AA149">
            <v>604155.39240000001</v>
          </cell>
        </row>
        <row r="150">
          <cell r="B150" t="str">
            <v>C00020</v>
          </cell>
          <cell r="W150">
            <v>27718.225116000001</v>
          </cell>
          <cell r="Y150">
            <v>32304.216291000001</v>
          </cell>
          <cell r="AA150">
            <v>70288.850560000006</v>
          </cell>
        </row>
        <row r="151">
          <cell r="B151" t="str">
            <v>C00360</v>
          </cell>
        </row>
        <row r="152">
          <cell r="B152" t="str">
            <v>C01185</v>
          </cell>
        </row>
        <row r="153">
          <cell r="B153" t="str">
            <v>C01185</v>
          </cell>
        </row>
        <row r="154">
          <cell r="B154" t="str">
            <v>C01134</v>
          </cell>
        </row>
        <row r="155">
          <cell r="B155" t="str">
            <v>C00144</v>
          </cell>
          <cell r="W155">
            <v>51185.011966999999</v>
          </cell>
          <cell r="Y155">
            <v>39540.480562999997</v>
          </cell>
          <cell r="AA155">
            <v>28343.65266</v>
          </cell>
        </row>
        <row r="156">
          <cell r="B156" t="str">
            <v>C00144</v>
          </cell>
          <cell r="W156">
            <v>3426.0887247000001</v>
          </cell>
          <cell r="Y156">
            <v>2115.5977136000001</v>
          </cell>
          <cell r="AA156">
            <v>1708.261532</v>
          </cell>
        </row>
        <row r="157">
          <cell r="B157" t="str">
            <v>C01081</v>
          </cell>
        </row>
        <row r="158">
          <cell r="B158" t="str">
            <v>C01081</v>
          </cell>
        </row>
        <row r="159">
          <cell r="B159" t="str">
            <v>C00255</v>
          </cell>
        </row>
        <row r="160">
          <cell r="B160" t="str">
            <v>C00255</v>
          </cell>
        </row>
        <row r="161">
          <cell r="B161" t="str">
            <v>C00255</v>
          </cell>
        </row>
        <row r="162">
          <cell r="B162" t="str">
            <v>C00021</v>
          </cell>
          <cell r="W162">
            <v>10449.26066</v>
          </cell>
          <cell r="Y162">
            <v>6723.4104078</v>
          </cell>
          <cell r="AA162">
            <v>5267.3489989999998</v>
          </cell>
        </row>
        <row r="163">
          <cell r="B163" t="str">
            <v>C00705</v>
          </cell>
          <cell r="W163">
            <v>12057.167108</v>
          </cell>
          <cell r="Y163">
            <v>8935.3678796999993</v>
          </cell>
          <cell r="AA163">
            <v>14074.40069</v>
          </cell>
        </row>
        <row r="164">
          <cell r="B164" t="str">
            <v>C01346</v>
          </cell>
        </row>
        <row r="165">
          <cell r="B165" t="str">
            <v>C01346</v>
          </cell>
        </row>
        <row r="166">
          <cell r="B166" t="str">
            <v>C00119</v>
          </cell>
          <cell r="W166">
            <v>2471.4820625000002</v>
          </cell>
          <cell r="Y166">
            <v>1329.8191253</v>
          </cell>
          <cell r="AA166">
            <v>2216.090717</v>
          </cell>
        </row>
        <row r="167">
          <cell r="B167" t="str">
            <v>C00019</v>
          </cell>
          <cell r="W167">
            <v>9367.1085657999993</v>
          </cell>
          <cell r="Y167">
            <v>8047.2951126999997</v>
          </cell>
          <cell r="AA167">
            <v>7149.12363</v>
          </cell>
        </row>
        <row r="168">
          <cell r="B168" t="str">
            <v>C00019</v>
          </cell>
        </row>
        <row r="169">
          <cell r="B169" t="str">
            <v>C00363</v>
          </cell>
          <cell r="W169">
            <v>54892.004859000001</v>
          </cell>
          <cell r="Y169">
            <v>44627.169485999999</v>
          </cell>
          <cell r="AA169">
            <v>40492.328540000002</v>
          </cell>
        </row>
        <row r="170">
          <cell r="B170" t="str">
            <v>C00112</v>
          </cell>
          <cell r="W170">
            <v>89252.007184000002</v>
          </cell>
          <cell r="Y170">
            <v>100340.31425</v>
          </cell>
          <cell r="AA170">
            <v>196084.6845</v>
          </cell>
        </row>
        <row r="171">
          <cell r="B171" t="str">
            <v>C00015</v>
          </cell>
          <cell r="W171">
            <v>92376.086519000004</v>
          </cell>
          <cell r="Y171">
            <v>74380.078162000005</v>
          </cell>
          <cell r="AA171">
            <v>135649.77729999999</v>
          </cell>
        </row>
        <row r="172">
          <cell r="B172" t="str">
            <v>C00021</v>
          </cell>
        </row>
        <row r="173">
          <cell r="B173" t="str">
            <v>C00015</v>
          </cell>
        </row>
        <row r="174">
          <cell r="B174" t="str">
            <v>C00705</v>
          </cell>
        </row>
        <row r="175">
          <cell r="B175" t="str">
            <v>C01346</v>
          </cell>
        </row>
        <row r="176">
          <cell r="B176" t="str">
            <v>C00119</v>
          </cell>
        </row>
        <row r="177">
          <cell r="B177" t="str">
            <v>C00206</v>
          </cell>
          <cell r="W177">
            <v>26548.783306000001</v>
          </cell>
          <cell r="Y177">
            <v>22926.325814</v>
          </cell>
          <cell r="AA177">
            <v>37404.093820000002</v>
          </cell>
        </row>
        <row r="178">
          <cell r="B178" t="str">
            <v>C00206</v>
          </cell>
          <cell r="W178">
            <v>5731.4509869000003</v>
          </cell>
          <cell r="Y178">
            <v>4840.0277722000001</v>
          </cell>
          <cell r="AA178">
            <v>5155.0080360000002</v>
          </cell>
        </row>
        <row r="179">
          <cell r="B179" t="str">
            <v>C00019</v>
          </cell>
        </row>
        <row r="180">
          <cell r="B180" t="str">
            <v>C00019</v>
          </cell>
        </row>
        <row r="181">
          <cell r="B181" t="str">
            <v>C00363</v>
          </cell>
        </row>
        <row r="182">
          <cell r="B182" t="str">
            <v>C00363</v>
          </cell>
        </row>
        <row r="183">
          <cell r="B183" t="str">
            <v>C00015</v>
          </cell>
        </row>
        <row r="184">
          <cell r="B184" t="str">
            <v>C00068</v>
          </cell>
        </row>
        <row r="185">
          <cell r="B185" t="str">
            <v>C00008</v>
          </cell>
          <cell r="W185">
            <v>412786.37150000001</v>
          </cell>
          <cell r="Y185">
            <v>371089.27087000001</v>
          </cell>
          <cell r="AA185">
            <v>776552.66500000004</v>
          </cell>
        </row>
        <row r="186">
          <cell r="B186" t="str">
            <v>C00008</v>
          </cell>
          <cell r="W186">
            <v>65819.012422999993</v>
          </cell>
          <cell r="Y186">
            <v>62699.134401000003</v>
          </cell>
          <cell r="AA186">
            <v>78654.801240000001</v>
          </cell>
        </row>
        <row r="187">
          <cell r="B187" t="str">
            <v>C01260</v>
          </cell>
          <cell r="W187">
            <v>16432.478150999999</v>
          </cell>
          <cell r="Y187">
            <v>8888.9645135999999</v>
          </cell>
          <cell r="AA187">
            <v>6068.6171830000003</v>
          </cell>
        </row>
        <row r="188">
          <cell r="B188" t="str">
            <v>C00035</v>
          </cell>
          <cell r="W188">
            <v>17528.890668</v>
          </cell>
          <cell r="Y188">
            <v>11318.524789999999</v>
          </cell>
          <cell r="AA188">
            <v>16606.327499999999</v>
          </cell>
        </row>
        <row r="189">
          <cell r="B189" t="str">
            <v>C00061</v>
          </cell>
          <cell r="W189">
            <v>32055.861884000002</v>
          </cell>
          <cell r="Y189">
            <v>25908.741572999999</v>
          </cell>
          <cell r="AA189">
            <v>35263.797630000001</v>
          </cell>
        </row>
        <row r="190">
          <cell r="B190" t="str">
            <v>C00061</v>
          </cell>
        </row>
        <row r="191">
          <cell r="B191" t="str">
            <v>C00504</v>
          </cell>
        </row>
        <row r="192">
          <cell r="B192" t="str">
            <v>C00504</v>
          </cell>
        </row>
        <row r="193">
          <cell r="B193" t="str">
            <v>C00415</v>
          </cell>
          <cell r="W193">
            <v>6090.6732940000002</v>
          </cell>
          <cell r="Y193">
            <v>4434.8489419999996</v>
          </cell>
          <cell r="AA193">
            <v>3040.9731470000002</v>
          </cell>
        </row>
        <row r="194">
          <cell r="B194" t="str">
            <v>C00458</v>
          </cell>
          <cell r="W194">
            <v>7251.2697076000004</v>
          </cell>
          <cell r="Y194">
            <v>6579.0109223999998</v>
          </cell>
          <cell r="AA194">
            <v>9040.5757190000004</v>
          </cell>
        </row>
        <row r="195">
          <cell r="B195" t="str">
            <v>C00061</v>
          </cell>
        </row>
        <row r="196">
          <cell r="B196" t="str">
            <v>C00445</v>
          </cell>
        </row>
        <row r="197">
          <cell r="B197" t="str">
            <v>C00445</v>
          </cell>
        </row>
        <row r="198">
          <cell r="B198" t="str">
            <v>C00143</v>
          </cell>
        </row>
        <row r="199">
          <cell r="B199" t="str">
            <v>C00063</v>
          </cell>
        </row>
        <row r="200">
          <cell r="B200" t="str">
            <v>C00075</v>
          </cell>
        </row>
        <row r="201">
          <cell r="B201" t="str">
            <v>C00307</v>
          </cell>
        </row>
        <row r="202">
          <cell r="B202" t="str">
            <v>C00307</v>
          </cell>
        </row>
        <row r="203">
          <cell r="B203" t="str">
            <v>C00131</v>
          </cell>
        </row>
        <row r="204">
          <cell r="B204" t="str">
            <v>C00445</v>
          </cell>
          <cell r="W204">
            <v>2456.6122999999998</v>
          </cell>
          <cell r="Y204">
            <v>1928.1957265000001</v>
          </cell>
          <cell r="AA204">
            <v>1792.3023009999999</v>
          </cell>
        </row>
        <row r="205">
          <cell r="B205" t="str">
            <v>C00504</v>
          </cell>
          <cell r="W205">
            <v>7968.2418453999999</v>
          </cell>
          <cell r="Y205">
            <v>6110.0476257</v>
          </cell>
          <cell r="AA205">
            <v>3373.4274890000002</v>
          </cell>
        </row>
        <row r="206">
          <cell r="B206" t="str">
            <v>C00459</v>
          </cell>
        </row>
        <row r="207">
          <cell r="B207" t="str">
            <v>C00459</v>
          </cell>
        </row>
        <row r="208">
          <cell r="B208" t="str">
            <v>C00101</v>
          </cell>
          <cell r="W208">
            <v>5780.7811328999996</v>
          </cell>
          <cell r="Y208">
            <v>3937.3315441</v>
          </cell>
          <cell r="AA208">
            <v>2381.6677559999998</v>
          </cell>
        </row>
        <row r="209">
          <cell r="B209" t="str">
            <v>C00075</v>
          </cell>
          <cell r="W209">
            <v>5097.2689379000003</v>
          </cell>
          <cell r="Y209">
            <v>3573.0946491999998</v>
          </cell>
          <cell r="AA209">
            <v>2705.466735</v>
          </cell>
        </row>
        <row r="210">
          <cell r="B210" t="str">
            <v>C00002</v>
          </cell>
          <cell r="W210">
            <v>34815.142908000002</v>
          </cell>
          <cell r="Y210">
            <v>31068.421241</v>
          </cell>
          <cell r="AA210">
            <v>59758.067629999998</v>
          </cell>
        </row>
        <row r="211">
          <cell r="B211" t="str">
            <v>C00234</v>
          </cell>
          <cell r="W211">
            <v>7333.2044342999998</v>
          </cell>
          <cell r="Y211">
            <v>8073.326951</v>
          </cell>
          <cell r="AA211">
            <v>5004.1816660000004</v>
          </cell>
        </row>
        <row r="212">
          <cell r="B212" t="str">
            <v>C00143</v>
          </cell>
          <cell r="W212">
            <v>7205.7250352999999</v>
          </cell>
          <cell r="Y212">
            <v>7004.0555360999997</v>
          </cell>
          <cell r="AA212">
            <v>4435.2461629999998</v>
          </cell>
        </row>
        <row r="213">
          <cell r="B213" t="str">
            <v>C00307</v>
          </cell>
          <cell r="W213">
            <v>2172.1550161</v>
          </cell>
          <cell r="Y213">
            <v>1543.1150250999999</v>
          </cell>
          <cell r="AA213">
            <v>1321.0585189999999</v>
          </cell>
        </row>
        <row r="214">
          <cell r="B214" t="str">
            <v>C00029</v>
          </cell>
          <cell r="W214">
            <v>43117.316027000001</v>
          </cell>
          <cell r="Y214">
            <v>32093.151549999999</v>
          </cell>
          <cell r="AA214">
            <v>69765.637329999998</v>
          </cell>
        </row>
        <row r="215">
          <cell r="B215" t="str">
            <v>C00029</v>
          </cell>
          <cell r="W215">
            <v>8789.7639376000006</v>
          </cell>
          <cell r="Y215">
            <v>6727.5962250000002</v>
          </cell>
          <cell r="AA215">
            <v>13464.03535</v>
          </cell>
        </row>
        <row r="216">
          <cell r="B216" t="str">
            <v>C01228</v>
          </cell>
          <cell r="W216">
            <v>1057.6875697999999</v>
          </cell>
          <cell r="Y216">
            <v>896.53041024000004</v>
          </cell>
          <cell r="AA216">
            <v>701.0320845</v>
          </cell>
        </row>
        <row r="217">
          <cell r="B217" t="str">
            <v>C20565</v>
          </cell>
        </row>
        <row r="218">
          <cell r="B218" t="str">
            <v>C00003</v>
          </cell>
        </row>
        <row r="219">
          <cell r="B219" t="str">
            <v>C00857</v>
          </cell>
        </row>
        <row r="220">
          <cell r="B220" t="str">
            <v>C00003</v>
          </cell>
          <cell r="W220">
            <v>5085.8854660999996</v>
          </cell>
          <cell r="X220">
            <v>3945.1155598999999</v>
          </cell>
          <cell r="Y220">
            <v>4486.0484561000003</v>
          </cell>
          <cell r="AA220">
            <v>2665.2860740000001</v>
          </cell>
        </row>
        <row r="221">
          <cell r="B221" t="str">
            <v>C00004</v>
          </cell>
          <cell r="W221">
            <v>3091.3220876</v>
          </cell>
          <cell r="X221">
            <v>2227.8930439999999</v>
          </cell>
          <cell r="Y221">
            <v>3067.0496320000002</v>
          </cell>
          <cell r="AA221">
            <v>2589.7420390000002</v>
          </cell>
        </row>
        <row r="222">
          <cell r="B222" t="str">
            <v>C00006</v>
          </cell>
          <cell r="W222">
            <v>5118.9741752</v>
          </cell>
          <cell r="Y222">
            <v>3398.3233780999999</v>
          </cell>
          <cell r="AA222">
            <v>2381.64365</v>
          </cell>
        </row>
        <row r="223">
          <cell r="B223" t="str">
            <v>C00005</v>
          </cell>
          <cell r="W223">
            <v>1526.3345614</v>
          </cell>
          <cell r="Y223">
            <v>975.10037632000001</v>
          </cell>
          <cell r="AA223">
            <v>1339.498278</v>
          </cell>
        </row>
        <row r="224">
          <cell r="B224" t="str">
            <v>C00186</v>
          </cell>
          <cell r="W224">
            <v>2868.9222442999999</v>
          </cell>
          <cell r="Y224">
            <v>2600.0727330999998</v>
          </cell>
          <cell r="AA224">
            <v>3131.6308650000001</v>
          </cell>
        </row>
        <row r="225">
          <cell r="B225" t="str">
            <v>C00010</v>
          </cell>
          <cell r="W225">
            <v>3752.1437110000002</v>
          </cell>
          <cell r="Y225">
            <v>2508.0332838999998</v>
          </cell>
          <cell r="AA225">
            <v>2121.1333420000001</v>
          </cell>
        </row>
        <row r="226">
          <cell r="B226" t="str">
            <v>C00016</v>
          </cell>
          <cell r="W226">
            <v>7760.9239790000001</v>
          </cell>
          <cell r="Y226">
            <v>8821.3406881999999</v>
          </cell>
          <cell r="AA226">
            <v>11415.95556</v>
          </cell>
        </row>
        <row r="227">
          <cell r="B227" t="str">
            <v>C00024</v>
          </cell>
          <cell r="W227">
            <v>2896.1140163999999</v>
          </cell>
          <cell r="Y227">
            <v>2427.844771</v>
          </cell>
          <cell r="AA227">
            <v>3310.4736830000002</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owth_curveA"/>
      <sheetName val="carOlina GC b AND c"/>
      <sheetName val="gene names"/>
      <sheetName val="metabolic reactions"/>
      <sheetName val="AA import rates"/>
      <sheetName val="protein copy numbers"/>
      <sheetName val="todos datos GC A"/>
    </sheetNames>
    <sheetDataSet>
      <sheetData sheetId="0" refreshError="1">
        <row r="3">
          <cell r="A3">
            <v>24</v>
          </cell>
          <cell r="B3">
            <v>4777.4239604151735</v>
          </cell>
          <cell r="C3">
            <v>13097.90620979348</v>
          </cell>
          <cell r="F3">
            <v>0.22151254831292869</v>
          </cell>
        </row>
        <row r="4">
          <cell r="A4">
            <v>48</v>
          </cell>
          <cell r="B4">
            <v>15681.016757030977</v>
          </cell>
          <cell r="C4">
            <v>3092.983147408323</v>
          </cell>
          <cell r="F4">
            <v>0.23264893690131397</v>
          </cell>
        </row>
        <row r="5">
          <cell r="A5">
            <v>72</v>
          </cell>
          <cell r="B5">
            <v>43135.693698511786</v>
          </cell>
          <cell r="C5">
            <v>3782.7514924038742</v>
          </cell>
          <cell r="F5">
            <v>0.58141719667038105</v>
          </cell>
        </row>
        <row r="6">
          <cell r="A6">
            <v>96</v>
          </cell>
          <cell r="B6">
            <v>50287.873061434104</v>
          </cell>
          <cell r="C6">
            <v>2217.3449816929096</v>
          </cell>
          <cell r="F6">
            <v>0.6506489411783134</v>
          </cell>
        </row>
        <row r="7">
          <cell r="A7">
            <v>120</v>
          </cell>
          <cell r="B7">
            <v>12725.334858557968</v>
          </cell>
          <cell r="C7">
            <v>-231.12222865503858</v>
          </cell>
          <cell r="F7">
            <v>0.15482930119108781</v>
          </cell>
        </row>
        <row r="8">
          <cell r="A8">
            <v>144</v>
          </cell>
          <cell r="B8">
            <v>-10921.624355416699</v>
          </cell>
          <cell r="C8">
            <v>44.524607683953249</v>
          </cell>
          <cell r="F8">
            <v>0</v>
          </cell>
        </row>
      </sheetData>
      <sheetData sheetId="1" refreshError="1"/>
      <sheetData sheetId="2" refreshError="1"/>
      <sheetData sheetId="3" refreshError="1"/>
      <sheetData sheetId="4" refreshError="1"/>
      <sheetData sheetId="5" refreshError="1"/>
      <sheetData sheetId="6" refreshError="1">
        <row r="2">
          <cell r="I2">
            <v>60.317</v>
          </cell>
        </row>
        <row r="4">
          <cell r="I4">
            <v>59.603000000000002</v>
          </cell>
        </row>
        <row r="7">
          <cell r="I7">
            <v>54.47</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SS SPEC SUMMARY"/>
      <sheetName val="GAP-DHAP"/>
      <sheetName val="Maier Metabolites identified"/>
      <sheetName val="Maier Glycolisis kinetics"/>
      <sheetName val="Maier absolute concentrations"/>
      <sheetName val="Maier Ion effects on growth"/>
      <sheetName val="Maier aa spiking"/>
      <sheetName val="Maier NADNADH"/>
      <sheetName val="Maria Carolina ATP luminiscence"/>
    </sheetNames>
    <sheetDataSet>
      <sheetData sheetId="0">
        <row r="153">
          <cell r="G153">
            <v>5085.8854660999996</v>
          </cell>
          <cell r="I153">
            <v>4486.0484561000003</v>
          </cell>
          <cell r="K153">
            <v>2665.2860740000001</v>
          </cell>
        </row>
      </sheetData>
      <sheetData sheetId="1"/>
      <sheetData sheetId="2"/>
      <sheetData sheetId="3"/>
      <sheetData sheetId="4"/>
      <sheetData sheetId="5"/>
      <sheetData sheetId="6"/>
      <sheetData sheetId="7"/>
      <sheetData sheetId="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ow r="3">
          <cell r="A3" t="str">
            <v>MPN001</v>
          </cell>
          <cell r="B3">
            <v>867.03496929999994</v>
          </cell>
          <cell r="Z3">
            <v>851.19999999999993</v>
          </cell>
          <cell r="AP3">
            <v>795.78449999999998</v>
          </cell>
          <cell r="AV3">
            <v>580.49319574284345</v>
          </cell>
          <cell r="BN3">
            <v>924.09450000000015</v>
          </cell>
          <cell r="BT3">
            <v>828.68450000000018</v>
          </cell>
        </row>
        <row r="4">
          <cell r="A4" t="str">
            <v>MPN002</v>
          </cell>
          <cell r="B4">
            <v>66.620474150000007</v>
          </cell>
          <cell r="Z4">
            <v>32.476044999999999</v>
          </cell>
          <cell r="AP4">
            <v>35.122237499999997</v>
          </cell>
          <cell r="AV4">
            <v>28.161571462720055</v>
          </cell>
          <cell r="BN4">
            <v>37.6507425</v>
          </cell>
          <cell r="BT4">
            <v>22.8172</v>
          </cell>
        </row>
        <row r="5">
          <cell r="A5" t="str">
            <v>MPN003</v>
          </cell>
          <cell r="B5">
            <v>268.72438160000002</v>
          </cell>
          <cell r="Z5">
            <v>199.18360000000004</v>
          </cell>
          <cell r="AP5">
            <v>241.25325000000001</v>
          </cell>
          <cell r="AV5">
            <v>230.82869727393719</v>
          </cell>
          <cell r="BN5">
            <v>193.968075</v>
          </cell>
          <cell r="BT5">
            <v>196.19355000000004</v>
          </cell>
        </row>
        <row r="6">
          <cell r="A6" t="str">
            <v>MPN004</v>
          </cell>
          <cell r="B6">
            <v>244.59408859999999</v>
          </cell>
          <cell r="Z6">
            <v>199.5112</v>
          </cell>
          <cell r="AP6">
            <v>216.441225</v>
          </cell>
          <cell r="AV6">
            <v>258.10929932094916</v>
          </cell>
          <cell r="BN6">
            <v>209.63250000000002</v>
          </cell>
          <cell r="BT6">
            <v>191.05730000000003</v>
          </cell>
        </row>
        <row r="7">
          <cell r="A7" t="str">
            <v>MPN005</v>
          </cell>
          <cell r="B7">
            <v>249.5608398</v>
          </cell>
          <cell r="Z7">
            <v>183.16409999999999</v>
          </cell>
          <cell r="AP7">
            <v>204.53475000000003</v>
          </cell>
          <cell r="AV7">
            <v>183.21943384611737</v>
          </cell>
          <cell r="BN7">
            <v>185.61375000000001</v>
          </cell>
          <cell r="BT7">
            <v>199.86260000000001</v>
          </cell>
        </row>
        <row r="8">
          <cell r="A8" t="str">
            <v>MPN006</v>
          </cell>
          <cell r="B8">
            <v>89.860203949999999</v>
          </cell>
          <cell r="Z8">
            <v>61.513550000000002</v>
          </cell>
          <cell r="AP8">
            <v>59.217900000000007</v>
          </cell>
          <cell r="AV8">
            <v>75.376797671401491</v>
          </cell>
          <cell r="BN8">
            <v>70.745850000000004</v>
          </cell>
          <cell r="BT8">
            <v>59.783500000000004</v>
          </cell>
        </row>
        <row r="9">
          <cell r="A9" t="str">
            <v>MPN007</v>
          </cell>
          <cell r="B9">
            <v>27.637836920000002</v>
          </cell>
          <cell r="Z9">
            <v>26.136215000000004</v>
          </cell>
          <cell r="AP9">
            <v>28.242165</v>
          </cell>
          <cell r="AV9">
            <v>21.548298696915531</v>
          </cell>
          <cell r="BN9">
            <v>33.160627500000004</v>
          </cell>
          <cell r="BT9">
            <v>20.985020000000002</v>
          </cell>
        </row>
        <row r="10">
          <cell r="A10" t="str">
            <v>MPN008</v>
          </cell>
          <cell r="B10">
            <v>49.861988349999997</v>
          </cell>
          <cell r="Z10">
            <v>19.119765000000001</v>
          </cell>
          <cell r="AP10">
            <v>28.477627500000004</v>
          </cell>
          <cell r="AV10">
            <v>36.49523915411082</v>
          </cell>
          <cell r="BN10">
            <v>24.129735</v>
          </cell>
          <cell r="BT10">
            <v>16.581074999999998</v>
          </cell>
        </row>
        <row r="11">
          <cell r="A11" t="str">
            <v>MPN009</v>
          </cell>
          <cell r="B11">
            <v>37.290768329999999</v>
          </cell>
          <cell r="Z11">
            <v>15.712214000000003</v>
          </cell>
          <cell r="AP11">
            <v>20.839770000000001</v>
          </cell>
          <cell r="AV11">
            <v>19.024968333673947</v>
          </cell>
          <cell r="BN11">
            <v>18.625792499999999</v>
          </cell>
          <cell r="BT11">
            <v>11.276090000000002</v>
          </cell>
        </row>
        <row r="12">
          <cell r="A12" t="str">
            <v>MPN010</v>
          </cell>
          <cell r="B12" t="str">
            <v xml:space="preserve"> </v>
          </cell>
          <cell r="Z12">
            <v>0</v>
          </cell>
          <cell r="AP12">
            <v>0</v>
          </cell>
          <cell r="AV12">
            <v>0</v>
          </cell>
          <cell r="BN12">
            <v>0</v>
          </cell>
          <cell r="BT12">
            <v>0</v>
          </cell>
        </row>
        <row r="13">
          <cell r="A13" t="str">
            <v>MPN011</v>
          </cell>
          <cell r="B13">
            <v>65.171255020000004</v>
          </cell>
          <cell r="Z13">
            <v>16.588775000000002</v>
          </cell>
          <cell r="AP13">
            <v>9.7650524999999995</v>
          </cell>
          <cell r="AV13">
            <v>39.582752804978128</v>
          </cell>
          <cell r="BN13">
            <v>36.339450000000006</v>
          </cell>
          <cell r="BT13">
            <v>34.816915000000002</v>
          </cell>
        </row>
        <row r="14">
          <cell r="A14" t="str">
            <v>MPN012</v>
          </cell>
          <cell r="B14">
            <v>20.469428879999999</v>
          </cell>
          <cell r="Z14">
            <v>40.300750000000001</v>
          </cell>
          <cell r="AP14">
            <v>21.485624999999999</v>
          </cell>
          <cell r="AV14">
            <v>51.990245981583001</v>
          </cell>
          <cell r="BN14">
            <v>0</v>
          </cell>
          <cell r="BT14">
            <v>8.0721900000000009</v>
          </cell>
        </row>
        <row r="15">
          <cell r="A15" t="str">
            <v>MPN013</v>
          </cell>
          <cell r="B15">
            <v>25.228221219999998</v>
          </cell>
          <cell r="Z15">
            <v>9.8107799999999994</v>
          </cell>
          <cell r="AP15">
            <v>0</v>
          </cell>
          <cell r="AV15">
            <v>1.0764504359113243</v>
          </cell>
          <cell r="BN15">
            <v>10.409070000000002</v>
          </cell>
          <cell r="BT15">
            <v>3.1695300000000004</v>
          </cell>
        </row>
        <row r="16">
          <cell r="A16" t="str">
            <v>MPN014</v>
          </cell>
          <cell r="B16" t="str">
            <v xml:space="preserve"> </v>
          </cell>
          <cell r="Z16">
            <v>0</v>
          </cell>
          <cell r="AP16">
            <v>0</v>
          </cell>
          <cell r="AV16">
            <v>0</v>
          </cell>
          <cell r="BN16">
            <v>0</v>
          </cell>
          <cell r="BT16">
            <v>0</v>
          </cell>
        </row>
        <row r="17">
          <cell r="A17" t="str">
            <v>MPN015</v>
          </cell>
          <cell r="B17">
            <v>123.4344407</v>
          </cell>
          <cell r="Z17">
            <v>57.050000000000004</v>
          </cell>
          <cell r="AP17">
            <v>54.460875000000001</v>
          </cell>
          <cell r="AV17">
            <v>44.598013632803891</v>
          </cell>
          <cell r="BN17">
            <v>23.682960000000001</v>
          </cell>
          <cell r="BT17">
            <v>31.435845</v>
          </cell>
        </row>
        <row r="18">
          <cell r="A18" t="str">
            <v>MPN016</v>
          </cell>
          <cell r="B18">
            <v>20.215261640000001</v>
          </cell>
          <cell r="Z18">
            <v>0.89250000000000007</v>
          </cell>
          <cell r="AP18">
            <v>0</v>
          </cell>
          <cell r="AV18">
            <v>0.72112009192723048</v>
          </cell>
          <cell r="BN18">
            <v>17.001600000000003</v>
          </cell>
          <cell r="BT18">
            <v>39.270269500000005</v>
          </cell>
        </row>
        <row r="19">
          <cell r="A19" t="str">
            <v>MPN017</v>
          </cell>
          <cell r="B19">
            <v>27.035760870000001</v>
          </cell>
          <cell r="Z19">
            <v>34.350120000000004</v>
          </cell>
          <cell r="AP19">
            <v>44.699550000000002</v>
          </cell>
          <cell r="AV19">
            <v>40.913408749176909</v>
          </cell>
          <cell r="BN19">
            <v>35.308455000000002</v>
          </cell>
          <cell r="BT19">
            <v>22.669184999999999</v>
          </cell>
        </row>
        <row r="20">
          <cell r="A20" t="str">
            <v>MPN018</v>
          </cell>
          <cell r="B20">
            <v>71.662943369999994</v>
          </cell>
          <cell r="Z20">
            <v>69.930700000000016</v>
          </cell>
          <cell r="AP20">
            <v>50.080275</v>
          </cell>
          <cell r="AV20">
            <v>33.908197744454547</v>
          </cell>
          <cell r="BN20">
            <v>58.149000000000001</v>
          </cell>
          <cell r="BT20">
            <v>70.926100000000005</v>
          </cell>
        </row>
        <row r="21">
          <cell r="A21" t="str">
            <v>MPN019</v>
          </cell>
          <cell r="B21">
            <v>183.84583950000001</v>
          </cell>
          <cell r="Z21">
            <v>48.397300000000001</v>
          </cell>
          <cell r="AP21">
            <v>55.601700000000008</v>
          </cell>
          <cell r="AV21">
            <v>32.963028587904603</v>
          </cell>
          <cell r="BN21">
            <v>54.154065000000003</v>
          </cell>
          <cell r="BT21">
            <v>62.16875000000001</v>
          </cell>
        </row>
        <row r="22">
          <cell r="A22" t="str">
            <v>MPN020</v>
          </cell>
          <cell r="B22">
            <v>246.234758</v>
          </cell>
          <cell r="Z22">
            <v>122.59309999999999</v>
          </cell>
          <cell r="AP22">
            <v>104.62620000000001</v>
          </cell>
          <cell r="AV22">
            <v>100.12135801487486</v>
          </cell>
          <cell r="BN22">
            <v>96.69135</v>
          </cell>
          <cell r="BT22">
            <v>112.50400000000002</v>
          </cell>
        </row>
        <row r="23">
          <cell r="A23" t="str">
            <v>MPN021</v>
          </cell>
          <cell r="B23">
            <v>347.0748984</v>
          </cell>
          <cell r="Z23">
            <v>200.93815000000004</v>
          </cell>
          <cell r="AP23">
            <v>156.90360000000001</v>
          </cell>
          <cell r="AV23">
            <v>145.02564903312555</v>
          </cell>
          <cell r="BN23">
            <v>246.74475000000001</v>
          </cell>
          <cell r="BT23">
            <v>212.43390000000002</v>
          </cell>
        </row>
        <row r="24">
          <cell r="A24" t="str">
            <v>MPN022</v>
          </cell>
          <cell r="B24">
            <v>183.32041419999999</v>
          </cell>
          <cell r="Z24">
            <v>119.74375000000002</v>
          </cell>
          <cell r="AP24">
            <v>79.305450000000008</v>
          </cell>
          <cell r="AV24">
            <v>69.783612210594242</v>
          </cell>
          <cell r="BN24">
            <v>135.515625</v>
          </cell>
          <cell r="BT24">
            <v>167.08685</v>
          </cell>
        </row>
        <row r="25">
          <cell r="A25" t="str">
            <v>MPN023</v>
          </cell>
          <cell r="B25">
            <v>73.771951169999994</v>
          </cell>
          <cell r="Z25">
            <v>35.679000000000002</v>
          </cell>
          <cell r="AP25">
            <v>42.960750000000004</v>
          </cell>
          <cell r="AV25">
            <v>46.633599237331666</v>
          </cell>
          <cell r="BN25">
            <v>30.796080000000003</v>
          </cell>
          <cell r="BT25">
            <v>36.781150000000004</v>
          </cell>
        </row>
        <row r="26">
          <cell r="A26" t="str">
            <v>MPN024</v>
          </cell>
          <cell r="B26">
            <v>445.94920730000001</v>
          </cell>
          <cell r="Z26">
            <v>350.03849999999994</v>
          </cell>
          <cell r="AP26">
            <v>404.15550000000007</v>
          </cell>
          <cell r="AV26">
            <v>360.94565905131765</v>
          </cell>
          <cell r="BN26">
            <v>384.95100000000002</v>
          </cell>
          <cell r="BT26">
            <v>306.51249999999999</v>
          </cell>
        </row>
        <row r="27">
          <cell r="A27" t="str">
            <v>MPN025</v>
          </cell>
          <cell r="B27">
            <v>1183.1185230000001</v>
          </cell>
          <cell r="Z27">
            <v>1354.8954999999999</v>
          </cell>
          <cell r="AP27">
            <v>1336.9072500000002</v>
          </cell>
          <cell r="AV27">
            <v>1017.6321702984367</v>
          </cell>
          <cell r="BN27">
            <v>1405.4985000000001</v>
          </cell>
          <cell r="BT27">
            <v>1160.1030000000001</v>
          </cell>
        </row>
        <row r="28">
          <cell r="A28" t="str">
            <v>MPN026</v>
          </cell>
          <cell r="B28">
            <v>50.073955910000002</v>
          </cell>
          <cell r="Z28">
            <v>39.155340000000002</v>
          </cell>
          <cell r="AP28">
            <v>43.8459</v>
          </cell>
          <cell r="AV28">
            <v>44.213647222618178</v>
          </cell>
          <cell r="BN28">
            <v>33.679485</v>
          </cell>
          <cell r="BT28">
            <v>26.13954</v>
          </cell>
        </row>
        <row r="29">
          <cell r="A29" t="str">
            <v>MPN027</v>
          </cell>
          <cell r="B29" t="str">
            <v xml:space="preserve"> </v>
          </cell>
          <cell r="Z29">
            <v>28.182980000000004</v>
          </cell>
          <cell r="AP29">
            <v>31.420042500000001</v>
          </cell>
          <cell r="AV29">
            <v>25.941976994626121</v>
          </cell>
          <cell r="BN29">
            <v>29.507835</v>
          </cell>
          <cell r="BT29">
            <v>23.517340000000001</v>
          </cell>
        </row>
        <row r="30">
          <cell r="A30" t="str">
            <v>MPN028</v>
          </cell>
          <cell r="B30">
            <v>18.789665379999999</v>
          </cell>
          <cell r="Z30">
            <v>0</v>
          </cell>
          <cell r="AP30">
            <v>0.87863999999999998</v>
          </cell>
          <cell r="AV30">
            <v>11.064895684630098</v>
          </cell>
          <cell r="BN30">
            <v>0</v>
          </cell>
          <cell r="BT30">
            <v>0</v>
          </cell>
        </row>
        <row r="31">
          <cell r="A31" t="str">
            <v>MPN029</v>
          </cell>
          <cell r="B31">
            <v>502.66187830000001</v>
          </cell>
          <cell r="Z31">
            <v>461.70950000000011</v>
          </cell>
          <cell r="AP31">
            <v>318.44399999999996</v>
          </cell>
          <cell r="AV31">
            <v>443.09613598881157</v>
          </cell>
          <cell r="BN31">
            <v>750.41399999999999</v>
          </cell>
          <cell r="BT31">
            <v>579.56150000000014</v>
          </cell>
        </row>
        <row r="32">
          <cell r="A32" t="str">
            <v>MPN030</v>
          </cell>
          <cell r="B32">
            <v>11.42093783</v>
          </cell>
          <cell r="Z32">
            <v>23.531725000000005</v>
          </cell>
          <cell r="AP32">
            <v>25.3652175</v>
          </cell>
          <cell r="AV32">
            <v>25.356242253037166</v>
          </cell>
          <cell r="BN32">
            <v>34.818262500000003</v>
          </cell>
          <cell r="BT32">
            <v>25.277805000000001</v>
          </cell>
        </row>
        <row r="33">
          <cell r="A33" t="str">
            <v>MPN031</v>
          </cell>
          <cell r="B33">
            <v>93.279675229999995</v>
          </cell>
          <cell r="Z33">
            <v>31.185945000000004</v>
          </cell>
          <cell r="AP33">
            <v>34.082999999999998</v>
          </cell>
          <cell r="AV33">
            <v>29.406465552102645</v>
          </cell>
          <cell r="BN33">
            <v>22.365000000000002</v>
          </cell>
          <cell r="BT33">
            <v>25.640895</v>
          </cell>
        </row>
        <row r="34">
          <cell r="A34" t="str">
            <v>MPN032</v>
          </cell>
          <cell r="B34" t="str">
            <v xml:space="preserve"> </v>
          </cell>
          <cell r="Z34">
            <v>0</v>
          </cell>
          <cell r="AP34">
            <v>0</v>
          </cell>
          <cell r="AV34">
            <v>0</v>
          </cell>
          <cell r="BN34">
            <v>0</v>
          </cell>
          <cell r="BT34">
            <v>0</v>
          </cell>
        </row>
        <row r="35">
          <cell r="A35" t="str">
            <v>MPN033</v>
          </cell>
          <cell r="B35">
            <v>90.282876119999997</v>
          </cell>
          <cell r="Z35">
            <v>63.820050000000002</v>
          </cell>
          <cell r="AP35">
            <v>59.116575000000005</v>
          </cell>
          <cell r="AV35">
            <v>53.309270547536833</v>
          </cell>
          <cell r="BN35">
            <v>73.372950000000003</v>
          </cell>
          <cell r="BT35">
            <v>59.737650000000002</v>
          </cell>
        </row>
        <row r="36">
          <cell r="A36" t="str">
            <v>MPN034</v>
          </cell>
          <cell r="B36">
            <v>170.90762960000001</v>
          </cell>
          <cell r="Z36">
            <v>105.91139999999997</v>
          </cell>
          <cell r="AP36">
            <v>91.536374999999992</v>
          </cell>
          <cell r="AV36">
            <v>77.222014368753065</v>
          </cell>
          <cell r="BN36">
            <v>93.099824999999996</v>
          </cell>
          <cell r="BT36">
            <v>96.955950000000016</v>
          </cell>
        </row>
        <row r="37">
          <cell r="A37" t="str">
            <v>MPN035</v>
          </cell>
          <cell r="B37" t="str">
            <v xml:space="preserve"> </v>
          </cell>
          <cell r="Z37">
            <v>0</v>
          </cell>
          <cell r="AP37">
            <v>0</v>
          </cell>
          <cell r="AV37">
            <v>0</v>
          </cell>
          <cell r="BN37">
            <v>0</v>
          </cell>
          <cell r="BT37">
            <v>0</v>
          </cell>
        </row>
        <row r="38">
          <cell r="A38" t="str">
            <v>MPN036</v>
          </cell>
          <cell r="B38">
            <v>35.050183619999999</v>
          </cell>
          <cell r="Z38">
            <v>30.229710000000001</v>
          </cell>
          <cell r="AP38">
            <v>40.992525000000008</v>
          </cell>
          <cell r="AV38">
            <v>32.533953744866771</v>
          </cell>
          <cell r="BN38">
            <v>16.9575</v>
          </cell>
          <cell r="BT38">
            <v>18.990404999999999</v>
          </cell>
        </row>
        <row r="39">
          <cell r="A39" t="str">
            <v>MPN037</v>
          </cell>
          <cell r="B39" t="str">
            <v xml:space="preserve"> </v>
          </cell>
          <cell r="Z39">
            <v>0</v>
          </cell>
          <cell r="AP39">
            <v>0</v>
          </cell>
          <cell r="AV39">
            <v>0</v>
          </cell>
          <cell r="BN39">
            <v>0</v>
          </cell>
          <cell r="BT39">
            <v>0</v>
          </cell>
        </row>
        <row r="40">
          <cell r="A40" t="str">
            <v>MPN038</v>
          </cell>
          <cell r="B40" t="str">
            <v xml:space="preserve"> </v>
          </cell>
          <cell r="Z40">
            <v>0</v>
          </cell>
          <cell r="AP40">
            <v>0</v>
          </cell>
          <cell r="AV40">
            <v>0</v>
          </cell>
          <cell r="BN40">
            <v>1.3861050000000001</v>
          </cell>
          <cell r="BT40">
            <v>0</v>
          </cell>
        </row>
        <row r="41">
          <cell r="A41" t="str">
            <v>MPN039</v>
          </cell>
          <cell r="B41" t="str">
            <v xml:space="preserve"> </v>
          </cell>
          <cell r="Z41">
            <v>0</v>
          </cell>
          <cell r="AP41">
            <v>0</v>
          </cell>
          <cell r="AV41">
            <v>0</v>
          </cell>
          <cell r="BN41">
            <v>0</v>
          </cell>
          <cell r="BT41">
            <v>0</v>
          </cell>
        </row>
        <row r="42">
          <cell r="A42" t="str">
            <v>MPN040</v>
          </cell>
          <cell r="B42" t="str">
            <v xml:space="preserve"> </v>
          </cell>
          <cell r="Z42">
            <v>0</v>
          </cell>
          <cell r="AP42">
            <v>0</v>
          </cell>
          <cell r="AV42">
            <v>0</v>
          </cell>
          <cell r="BN42">
            <v>0</v>
          </cell>
          <cell r="BT42">
            <v>0</v>
          </cell>
        </row>
        <row r="43">
          <cell r="A43" t="str">
            <v>MPN041</v>
          </cell>
          <cell r="B43" t="str">
            <v xml:space="preserve"> </v>
          </cell>
          <cell r="Z43">
            <v>0</v>
          </cell>
          <cell r="AP43">
            <v>0</v>
          </cell>
          <cell r="AV43">
            <v>0</v>
          </cell>
          <cell r="BN43">
            <v>0</v>
          </cell>
          <cell r="BT43">
            <v>0</v>
          </cell>
        </row>
        <row r="44">
          <cell r="A44" t="str">
            <v>MPN042</v>
          </cell>
          <cell r="B44" t="str">
            <v xml:space="preserve"> </v>
          </cell>
          <cell r="Z44">
            <v>0</v>
          </cell>
          <cell r="AP44">
            <v>0</v>
          </cell>
          <cell r="AV44">
            <v>0</v>
          </cell>
          <cell r="BN44">
            <v>0</v>
          </cell>
          <cell r="BT44">
            <v>0</v>
          </cell>
        </row>
        <row r="45">
          <cell r="A45" t="str">
            <v>MPN043</v>
          </cell>
          <cell r="B45">
            <v>156.49436750000001</v>
          </cell>
          <cell r="Z45">
            <v>31.051649999999999</v>
          </cell>
          <cell r="AP45">
            <v>58.496025000000003</v>
          </cell>
          <cell r="AV45">
            <v>85.76676976275256</v>
          </cell>
          <cell r="BN45">
            <v>32.8125</v>
          </cell>
          <cell r="BT45">
            <v>54.573050000000002</v>
          </cell>
        </row>
        <row r="46">
          <cell r="A46" t="str">
            <v>MPN044</v>
          </cell>
          <cell r="B46">
            <v>77.668894100000003</v>
          </cell>
          <cell r="Z46">
            <v>277.19440000000003</v>
          </cell>
          <cell r="AP46">
            <v>192.21299999999999</v>
          </cell>
          <cell r="AV46">
            <v>126.87017943719056</v>
          </cell>
          <cell r="BN46">
            <v>419.64300000000003</v>
          </cell>
          <cell r="BT46">
            <v>244.55060000000003</v>
          </cell>
        </row>
        <row r="47">
          <cell r="A47" t="str">
            <v>MPN045</v>
          </cell>
          <cell r="B47">
            <v>172.1732978</v>
          </cell>
          <cell r="Z47">
            <v>117.64515000000002</v>
          </cell>
          <cell r="AP47">
            <v>77.503650000000007</v>
          </cell>
          <cell r="AV47">
            <v>60.726408043172192</v>
          </cell>
          <cell r="BN47">
            <v>113.11965000000001</v>
          </cell>
          <cell r="BT47">
            <v>110.4824</v>
          </cell>
        </row>
        <row r="48">
          <cell r="A48" t="str">
            <v>MPN046</v>
          </cell>
          <cell r="B48">
            <v>124.2967294</v>
          </cell>
          <cell r="Z48">
            <v>41.246205000000003</v>
          </cell>
          <cell r="AP48">
            <v>44.696400000000004</v>
          </cell>
          <cell r="AV48">
            <v>48.425036416059967</v>
          </cell>
          <cell r="BN48">
            <v>47.541375000000002</v>
          </cell>
          <cell r="BT48">
            <v>42.0441</v>
          </cell>
        </row>
        <row r="49">
          <cell r="A49" t="str">
            <v>MPN047</v>
          </cell>
          <cell r="B49">
            <v>32.206563019999997</v>
          </cell>
          <cell r="Z49">
            <v>23.930865000000001</v>
          </cell>
          <cell r="AP49">
            <v>30.971534999999999</v>
          </cell>
          <cell r="AV49">
            <v>30.48220723010294</v>
          </cell>
          <cell r="BN49">
            <v>23.404552500000001</v>
          </cell>
          <cell r="BT49">
            <v>18.706064999999999</v>
          </cell>
        </row>
        <row r="50">
          <cell r="A50" t="str">
            <v>MPN048</v>
          </cell>
          <cell r="B50" t="str">
            <v xml:space="preserve"> </v>
          </cell>
          <cell r="Z50">
            <v>0</v>
          </cell>
          <cell r="AP50">
            <v>0</v>
          </cell>
          <cell r="AV50">
            <v>0</v>
          </cell>
          <cell r="BN50">
            <v>0</v>
          </cell>
          <cell r="BT50">
            <v>0</v>
          </cell>
        </row>
        <row r="51">
          <cell r="A51" t="str">
            <v>MPN049</v>
          </cell>
          <cell r="B51" t="str">
            <v xml:space="preserve"> </v>
          </cell>
          <cell r="Z51">
            <v>0</v>
          </cell>
          <cell r="AP51">
            <v>2.6185425000000002</v>
          </cell>
          <cell r="AV51">
            <v>0</v>
          </cell>
          <cell r="BN51">
            <v>0</v>
          </cell>
          <cell r="BT51">
            <v>0</v>
          </cell>
        </row>
        <row r="52">
          <cell r="A52" t="str">
            <v>MPN050</v>
          </cell>
          <cell r="B52">
            <v>420.95999469999998</v>
          </cell>
          <cell r="Z52">
            <v>296.11750000000001</v>
          </cell>
          <cell r="AP52">
            <v>232.10249999999996</v>
          </cell>
          <cell r="AV52">
            <v>196.79716371328996</v>
          </cell>
          <cell r="BN52">
            <v>331.39575000000002</v>
          </cell>
          <cell r="BT52">
            <v>331.56549999999999</v>
          </cell>
        </row>
        <row r="53">
          <cell r="A53" t="str">
            <v>MPN051</v>
          </cell>
          <cell r="B53">
            <v>843.99494979999997</v>
          </cell>
          <cell r="Z53">
            <v>395.25500000000005</v>
          </cell>
          <cell r="AP53">
            <v>238.245</v>
          </cell>
          <cell r="AV53">
            <v>315.75635331161084</v>
          </cell>
          <cell r="BN53">
            <v>593.44949999999994</v>
          </cell>
          <cell r="BT53">
            <v>322.67374999999998</v>
          </cell>
        </row>
        <row r="54">
          <cell r="A54" t="str">
            <v>MPN052</v>
          </cell>
          <cell r="B54">
            <v>760.39546519999999</v>
          </cell>
          <cell r="Z54">
            <v>823.66199999999992</v>
          </cell>
          <cell r="AP54">
            <v>584.71350000000007</v>
          </cell>
          <cell r="AV54">
            <v>295.14416862412793</v>
          </cell>
          <cell r="BN54">
            <v>759.95849999999996</v>
          </cell>
          <cell r="BT54">
            <v>881.25450000000001</v>
          </cell>
        </row>
        <row r="55">
          <cell r="A55" t="str">
            <v>MPN053</v>
          </cell>
          <cell r="B55">
            <v>1012.461156</v>
          </cell>
          <cell r="Z55">
            <v>1022.245</v>
          </cell>
          <cell r="AP55">
            <v>1140.4785000000002</v>
          </cell>
          <cell r="AV55">
            <v>837.98556171105849</v>
          </cell>
          <cell r="BN55">
            <v>1399.34025</v>
          </cell>
          <cell r="BT55">
            <v>1398.9010000000001</v>
          </cell>
        </row>
        <row r="56">
          <cell r="A56" t="str">
            <v>MPN054</v>
          </cell>
          <cell r="B56" t="str">
            <v xml:space="preserve"> </v>
          </cell>
          <cell r="Z56">
            <v>0</v>
          </cell>
          <cell r="AP56">
            <v>0</v>
          </cell>
          <cell r="AV56">
            <v>0</v>
          </cell>
          <cell r="BN56">
            <v>0</v>
          </cell>
          <cell r="BT56">
            <v>0</v>
          </cell>
        </row>
        <row r="57">
          <cell r="A57" t="str">
            <v>MPN055</v>
          </cell>
          <cell r="B57">
            <v>229.59796470000001</v>
          </cell>
          <cell r="Z57">
            <v>133.04724999999999</v>
          </cell>
          <cell r="AP57">
            <v>149.30685</v>
          </cell>
          <cell r="AV57">
            <v>142.61861767101422</v>
          </cell>
          <cell r="BN57">
            <v>153.31732500000001</v>
          </cell>
          <cell r="BT57">
            <v>107.5158</v>
          </cell>
        </row>
        <row r="58">
          <cell r="A58" t="str">
            <v>MPN056</v>
          </cell>
          <cell r="B58">
            <v>20.277456699999998</v>
          </cell>
          <cell r="Z58">
            <v>0</v>
          </cell>
          <cell r="AP58">
            <v>0</v>
          </cell>
          <cell r="AV58">
            <v>0</v>
          </cell>
          <cell r="BN58">
            <v>0</v>
          </cell>
          <cell r="BT58">
            <v>0</v>
          </cell>
        </row>
        <row r="59">
          <cell r="A59" t="str">
            <v>MPN057</v>
          </cell>
          <cell r="B59">
            <v>20.34156024</v>
          </cell>
          <cell r="Z59">
            <v>0</v>
          </cell>
          <cell r="AP59">
            <v>0</v>
          </cell>
          <cell r="AV59">
            <v>0</v>
          </cell>
          <cell r="BN59">
            <v>0</v>
          </cell>
          <cell r="BT59">
            <v>0</v>
          </cell>
        </row>
        <row r="60">
          <cell r="A60" t="str">
            <v>MPN058</v>
          </cell>
          <cell r="B60">
            <v>114.27733139999999</v>
          </cell>
          <cell r="Z60">
            <v>45.672200000000004</v>
          </cell>
          <cell r="AP60">
            <v>56.070525000000004</v>
          </cell>
          <cell r="AV60">
            <v>67.09105927560438</v>
          </cell>
          <cell r="BN60">
            <v>47.1051</v>
          </cell>
          <cell r="BT60">
            <v>50.649200000000008</v>
          </cell>
        </row>
        <row r="61">
          <cell r="A61" t="str">
            <v>MPN059</v>
          </cell>
          <cell r="B61">
            <v>70.453612359999994</v>
          </cell>
          <cell r="Z61">
            <v>66.781050000000008</v>
          </cell>
          <cell r="AP61">
            <v>72.820650000000001</v>
          </cell>
          <cell r="AV61">
            <v>55.411348346794576</v>
          </cell>
          <cell r="BN61">
            <v>64.991325000000003</v>
          </cell>
          <cell r="BT61">
            <v>56.201950000000011</v>
          </cell>
        </row>
        <row r="62">
          <cell r="A62" t="str">
            <v>MPN060</v>
          </cell>
          <cell r="B62">
            <v>118.6233512</v>
          </cell>
          <cell r="Z62">
            <v>78.125250000000008</v>
          </cell>
          <cell r="AP62">
            <v>81.636449999999996</v>
          </cell>
          <cell r="AV62">
            <v>64.369604826467906</v>
          </cell>
          <cell r="BN62">
            <v>67.385850000000005</v>
          </cell>
          <cell r="BT62">
            <v>70.552650000000014</v>
          </cell>
        </row>
        <row r="63">
          <cell r="A63" t="str">
            <v>MPN061</v>
          </cell>
          <cell r="B63">
            <v>276.4355888</v>
          </cell>
          <cell r="Z63">
            <v>207.78029999999998</v>
          </cell>
          <cell r="AP63">
            <v>162.59722500000004</v>
          </cell>
          <cell r="AV63">
            <v>129.31833475995501</v>
          </cell>
          <cell r="BN63">
            <v>194.9325</v>
          </cell>
          <cell r="BT63">
            <v>192.11815000000001</v>
          </cell>
        </row>
        <row r="64">
          <cell r="A64" t="str">
            <v>MPN062</v>
          </cell>
          <cell r="B64">
            <v>618.18813699999998</v>
          </cell>
          <cell r="Z64">
            <v>1099.8925000000002</v>
          </cell>
          <cell r="AP64">
            <v>933.93299999999999</v>
          </cell>
          <cell r="AV64">
            <v>664.58550463402526</v>
          </cell>
          <cell r="BN64">
            <v>1029.8505</v>
          </cell>
          <cell r="BT64">
            <v>1173.1019999999999</v>
          </cell>
        </row>
        <row r="65">
          <cell r="A65" t="str">
            <v>MPN063</v>
          </cell>
          <cell r="B65">
            <v>380.06771229999998</v>
          </cell>
          <cell r="Z65">
            <v>505.7675000000001</v>
          </cell>
          <cell r="AP65">
            <v>450.87524999999999</v>
          </cell>
          <cell r="AV65">
            <v>338.74038264590581</v>
          </cell>
          <cell r="BN65">
            <v>597.97500000000002</v>
          </cell>
          <cell r="BT65">
            <v>531.74450000000002</v>
          </cell>
        </row>
        <row r="66">
          <cell r="A66" t="str">
            <v>MPN064</v>
          </cell>
          <cell r="B66">
            <v>318.95609969999998</v>
          </cell>
          <cell r="Z66">
            <v>418.00150000000002</v>
          </cell>
          <cell r="AP66">
            <v>333.76875000000001</v>
          </cell>
          <cell r="AV66">
            <v>264.02805590908542</v>
          </cell>
          <cell r="BN66">
            <v>431.32425000000006</v>
          </cell>
          <cell r="BT66">
            <v>505.16900000000004</v>
          </cell>
        </row>
        <row r="67">
          <cell r="A67" t="str">
            <v>MPN065</v>
          </cell>
          <cell r="B67">
            <v>90.734558590000006</v>
          </cell>
          <cell r="Z67">
            <v>46.054575</v>
          </cell>
          <cell r="AP67">
            <v>47.145525000000006</v>
          </cell>
          <cell r="AV67">
            <v>94.650380147187931</v>
          </cell>
          <cell r="BN67">
            <v>53.262299999999996</v>
          </cell>
          <cell r="BT67">
            <v>39.638235000000002</v>
          </cell>
        </row>
        <row r="68">
          <cell r="A68" t="str">
            <v>MPN066</v>
          </cell>
          <cell r="B68">
            <v>241.18821700000001</v>
          </cell>
          <cell r="Z68">
            <v>176.91310000000001</v>
          </cell>
          <cell r="AP68">
            <v>150.33532500000001</v>
          </cell>
          <cell r="AV68">
            <v>184.00257127809391</v>
          </cell>
          <cell r="BN68">
            <v>161.37292500000001</v>
          </cell>
          <cell r="BT68">
            <v>201.86144999999999</v>
          </cell>
        </row>
        <row r="69">
          <cell r="A69" t="str">
            <v>MPN067</v>
          </cell>
          <cell r="B69">
            <v>590.75898549999999</v>
          </cell>
          <cell r="Z69">
            <v>389.93150000000009</v>
          </cell>
          <cell r="AP69">
            <v>517.55550000000005</v>
          </cell>
          <cell r="AV69">
            <v>597.23270370636703</v>
          </cell>
          <cell r="BN69">
            <v>464.69324999999998</v>
          </cell>
          <cell r="BT69">
            <v>420.43049999999999</v>
          </cell>
        </row>
        <row r="70">
          <cell r="A70" t="str">
            <v>MPN068</v>
          </cell>
          <cell r="B70">
            <v>27.36836791</v>
          </cell>
          <cell r="Z70">
            <v>20.391263550000001</v>
          </cell>
          <cell r="AP70">
            <v>43.237425000000002</v>
          </cell>
          <cell r="AV70">
            <v>25.897471518380204</v>
          </cell>
          <cell r="BN70">
            <v>22.259999999999998</v>
          </cell>
          <cell r="BT70">
            <v>15.016084999999999</v>
          </cell>
        </row>
        <row r="71">
          <cell r="A71" t="str">
            <v>MPN069</v>
          </cell>
          <cell r="B71">
            <v>35.811160170000001</v>
          </cell>
          <cell r="Z71">
            <v>22.891400000000004</v>
          </cell>
          <cell r="AP71">
            <v>35.017500000000005</v>
          </cell>
          <cell r="AV71">
            <v>30.878895281499723</v>
          </cell>
          <cell r="BN71">
            <v>18.0075</v>
          </cell>
          <cell r="BT71">
            <v>0</v>
          </cell>
        </row>
        <row r="72">
          <cell r="A72" t="str">
            <v>MPN070</v>
          </cell>
          <cell r="B72">
            <v>35.195232490000002</v>
          </cell>
          <cell r="Z72">
            <v>5.8029650000000004</v>
          </cell>
          <cell r="AP72">
            <v>2.4635625000000001</v>
          </cell>
          <cell r="AV72">
            <v>5.8676190222550932</v>
          </cell>
          <cell r="BN72">
            <v>0</v>
          </cell>
          <cell r="BT72">
            <v>4.67544</v>
          </cell>
        </row>
        <row r="73">
          <cell r="A73" t="str">
            <v>MPN071</v>
          </cell>
          <cell r="B73">
            <v>50.976416489999998</v>
          </cell>
          <cell r="Z73">
            <v>33.186615000000003</v>
          </cell>
          <cell r="AP73">
            <v>42.488932500000004</v>
          </cell>
          <cell r="AV73">
            <v>35.693741857699976</v>
          </cell>
          <cell r="BN73">
            <v>35.859547499999998</v>
          </cell>
          <cell r="BT73">
            <v>28.231735000000004</v>
          </cell>
        </row>
        <row r="74">
          <cell r="A74" t="str">
            <v>MPN072</v>
          </cell>
          <cell r="B74" t="str">
            <v xml:space="preserve"> </v>
          </cell>
          <cell r="Z74">
            <v>27.517910000000001</v>
          </cell>
          <cell r="AP74">
            <v>33.842025</v>
          </cell>
          <cell r="AV74">
            <v>34.810250623688674</v>
          </cell>
          <cell r="BN74">
            <v>29.098334999999999</v>
          </cell>
          <cell r="BT74">
            <v>23.265794999999997</v>
          </cell>
        </row>
        <row r="75">
          <cell r="A75" t="str">
            <v>MPN073</v>
          </cell>
          <cell r="B75">
            <v>275.111153</v>
          </cell>
          <cell r="Z75">
            <v>306.68399999999997</v>
          </cell>
          <cell r="AP75">
            <v>254.32050000000001</v>
          </cell>
          <cell r="AV75">
            <v>254.96759673929859</v>
          </cell>
          <cell r="BN75">
            <v>267.10950000000003</v>
          </cell>
          <cell r="BT75">
            <v>330.04299999999995</v>
          </cell>
        </row>
        <row r="76">
          <cell r="A76" t="str">
            <v>MPN074</v>
          </cell>
          <cell r="B76">
            <v>25.110350660000002</v>
          </cell>
          <cell r="Z76">
            <v>1.2195400000000001</v>
          </cell>
          <cell r="AP76">
            <v>5.5976550000000005</v>
          </cell>
          <cell r="AV76">
            <v>9.8083935936279705</v>
          </cell>
          <cell r="BN76">
            <v>0</v>
          </cell>
          <cell r="BT76">
            <v>0</v>
          </cell>
        </row>
        <row r="77">
          <cell r="A77" t="str">
            <v>MPN075</v>
          </cell>
          <cell r="B77">
            <v>24.693524709999998</v>
          </cell>
          <cell r="Z77">
            <v>15.971655</v>
          </cell>
          <cell r="AP77">
            <v>19.628175000000002</v>
          </cell>
          <cell r="AV77">
            <v>14.525356205043483</v>
          </cell>
          <cell r="BN77">
            <v>17.149629000000001</v>
          </cell>
          <cell r="BT77">
            <v>9.8315874999999995</v>
          </cell>
        </row>
        <row r="78">
          <cell r="A78" t="str">
            <v>MPN076</v>
          </cell>
          <cell r="B78">
            <v>647.22277959999997</v>
          </cell>
          <cell r="Z78">
            <v>552.19850000000008</v>
          </cell>
          <cell r="AP78">
            <v>449.86725000000001</v>
          </cell>
          <cell r="AV78">
            <v>439.30787794465635</v>
          </cell>
          <cell r="BN78">
            <v>392.42700000000002</v>
          </cell>
          <cell r="BT78">
            <v>517.10749999999996</v>
          </cell>
        </row>
        <row r="79">
          <cell r="A79" t="str">
            <v>MPN077</v>
          </cell>
          <cell r="B79">
            <v>125.5830423</v>
          </cell>
          <cell r="Z79">
            <v>219.60225</v>
          </cell>
          <cell r="AP79">
            <v>142.81049999999999</v>
          </cell>
          <cell r="AV79">
            <v>202.81776459260576</v>
          </cell>
          <cell r="BN79">
            <v>183.88492500000001</v>
          </cell>
          <cell r="BT79">
            <v>265.85790000000003</v>
          </cell>
        </row>
        <row r="80">
          <cell r="A80" t="str">
            <v>MPN078</v>
          </cell>
          <cell r="B80">
            <v>136.13936659999999</v>
          </cell>
          <cell r="Z80">
            <v>32.7866</v>
          </cell>
          <cell r="AP80">
            <v>32.188800000000001</v>
          </cell>
          <cell r="AV80">
            <v>48.581731301404169</v>
          </cell>
          <cell r="BN80">
            <v>28.56945</v>
          </cell>
          <cell r="BT80">
            <v>43.373224999999998</v>
          </cell>
        </row>
        <row r="81">
          <cell r="A81" t="str">
            <v>MPN079</v>
          </cell>
          <cell r="B81">
            <v>99.630604300000002</v>
          </cell>
          <cell r="Z81">
            <v>22.994755000000001</v>
          </cell>
          <cell r="AP81">
            <v>34.280505000000005</v>
          </cell>
          <cell r="AV81">
            <v>32.769330778156935</v>
          </cell>
          <cell r="BN81">
            <v>36.219067500000008</v>
          </cell>
          <cell r="BT81">
            <v>27.643910000000005</v>
          </cell>
        </row>
        <row r="82">
          <cell r="A82" t="str">
            <v>MPN080</v>
          </cell>
          <cell r="B82">
            <v>60.842877280000003</v>
          </cell>
          <cell r="Z82">
            <v>30.557765</v>
          </cell>
          <cell r="AP82">
            <v>29.945737500000003</v>
          </cell>
          <cell r="AV82">
            <v>37.047565937767743</v>
          </cell>
          <cell r="BN82">
            <v>25.446014999999999</v>
          </cell>
          <cell r="BT82">
            <v>58.619574999999998</v>
          </cell>
        </row>
        <row r="83">
          <cell r="A83" t="str">
            <v>MPN081</v>
          </cell>
          <cell r="B83">
            <v>76.24706492</v>
          </cell>
          <cell r="Z83">
            <v>23.171959999999999</v>
          </cell>
          <cell r="AP83">
            <v>35.481074999999997</v>
          </cell>
          <cell r="AV83">
            <v>37.403317789414963</v>
          </cell>
          <cell r="BN83">
            <v>31.547879999999999</v>
          </cell>
          <cell r="BT83">
            <v>29.234485000000003</v>
          </cell>
        </row>
        <row r="84">
          <cell r="A84" t="str">
            <v>MPN082</v>
          </cell>
          <cell r="B84">
            <v>552.06527010000002</v>
          </cell>
          <cell r="Z84">
            <v>628.11</v>
          </cell>
          <cell r="AP84">
            <v>604.12275</v>
          </cell>
          <cell r="AV84">
            <v>531.05894530392766</v>
          </cell>
          <cell r="BN84">
            <v>640.98824999999999</v>
          </cell>
          <cell r="BT84">
            <v>696.23400000000004</v>
          </cell>
        </row>
        <row r="85">
          <cell r="A85" t="str">
            <v>MPN083</v>
          </cell>
          <cell r="B85">
            <v>59.137114029999999</v>
          </cell>
          <cell r="Z85">
            <v>29.385860000000005</v>
          </cell>
          <cell r="AP85">
            <v>36.032797500000001</v>
          </cell>
          <cell r="AV85">
            <v>36.095435136960276</v>
          </cell>
          <cell r="BN85">
            <v>37.532250000000005</v>
          </cell>
          <cell r="BT85">
            <v>14.034475</v>
          </cell>
        </row>
        <row r="86">
          <cell r="A86" t="str">
            <v>MPN084</v>
          </cell>
          <cell r="B86">
            <v>79.576314920000002</v>
          </cell>
          <cell r="Z86">
            <v>22.150835000000001</v>
          </cell>
          <cell r="AP86">
            <v>27.766357499999998</v>
          </cell>
          <cell r="AV86">
            <v>26.403319087471871</v>
          </cell>
          <cell r="BN86">
            <v>54.787424999999999</v>
          </cell>
          <cell r="BT86">
            <v>37.181200000000004</v>
          </cell>
        </row>
        <row r="87">
          <cell r="A87" t="str">
            <v>MPN085</v>
          </cell>
          <cell r="B87">
            <v>8.3416602229999999</v>
          </cell>
          <cell r="Z87">
            <v>0</v>
          </cell>
          <cell r="AP87">
            <v>0</v>
          </cell>
          <cell r="AV87">
            <v>0</v>
          </cell>
          <cell r="BN87">
            <v>0</v>
          </cell>
          <cell r="BT87">
            <v>0.12861450000000002</v>
          </cell>
        </row>
        <row r="88">
          <cell r="A88" t="str">
            <v>MPN086</v>
          </cell>
          <cell r="B88" t="str">
            <v xml:space="preserve"> </v>
          </cell>
          <cell r="Z88">
            <v>0</v>
          </cell>
          <cell r="AP88">
            <v>0</v>
          </cell>
          <cell r="AV88">
            <v>0</v>
          </cell>
          <cell r="BN88">
            <v>0</v>
          </cell>
          <cell r="BT88">
            <v>0</v>
          </cell>
        </row>
        <row r="89">
          <cell r="A89" t="str">
            <v>MPN087</v>
          </cell>
          <cell r="B89" t="str">
            <v xml:space="preserve"> </v>
          </cell>
          <cell r="Z89">
            <v>0</v>
          </cell>
          <cell r="AP89">
            <v>0</v>
          </cell>
          <cell r="AV89">
            <v>0</v>
          </cell>
          <cell r="BN89">
            <v>0</v>
          </cell>
          <cell r="BT89">
            <v>0</v>
          </cell>
        </row>
        <row r="90">
          <cell r="A90" t="str">
            <v>MPN088</v>
          </cell>
          <cell r="B90" t="str">
            <v xml:space="preserve"> </v>
          </cell>
          <cell r="Z90">
            <v>0</v>
          </cell>
          <cell r="AP90">
            <v>0</v>
          </cell>
          <cell r="AV90">
            <v>0</v>
          </cell>
          <cell r="BN90">
            <v>0</v>
          </cell>
          <cell r="BT90">
            <v>0</v>
          </cell>
        </row>
        <row r="91">
          <cell r="A91" t="str">
            <v>MPN089</v>
          </cell>
          <cell r="B91" t="str">
            <v xml:space="preserve"> </v>
          </cell>
          <cell r="Z91">
            <v>0</v>
          </cell>
          <cell r="AP91">
            <v>0</v>
          </cell>
          <cell r="AV91">
            <v>0</v>
          </cell>
          <cell r="BN91">
            <v>0</v>
          </cell>
          <cell r="BT91">
            <v>0</v>
          </cell>
        </row>
        <row r="92">
          <cell r="A92" t="str">
            <v>MPN090</v>
          </cell>
          <cell r="B92">
            <v>104.0855696</v>
          </cell>
          <cell r="Z92">
            <v>13.075720000000002</v>
          </cell>
          <cell r="AP92">
            <v>9.9306900000000002</v>
          </cell>
          <cell r="AV92">
            <v>6.0772030908274317</v>
          </cell>
          <cell r="BN92">
            <v>10.605</v>
          </cell>
          <cell r="BT92">
            <v>0</v>
          </cell>
        </row>
        <row r="93">
          <cell r="A93" t="str">
            <v>MPN091</v>
          </cell>
          <cell r="B93" t="str">
            <v xml:space="preserve"> </v>
          </cell>
          <cell r="Z93">
            <v>0</v>
          </cell>
          <cell r="AP93">
            <v>0</v>
          </cell>
          <cell r="AV93">
            <v>0</v>
          </cell>
          <cell r="BN93">
            <v>0</v>
          </cell>
          <cell r="BT93">
            <v>0</v>
          </cell>
        </row>
        <row r="94">
          <cell r="A94" t="str">
            <v>MPN092</v>
          </cell>
          <cell r="B94">
            <v>12.614061209999999</v>
          </cell>
          <cell r="Z94">
            <v>0</v>
          </cell>
          <cell r="AP94">
            <v>0</v>
          </cell>
          <cell r="AV94">
            <v>0</v>
          </cell>
          <cell r="BN94">
            <v>0</v>
          </cell>
          <cell r="BT94">
            <v>0</v>
          </cell>
        </row>
        <row r="95">
          <cell r="A95" t="str">
            <v>MPN093</v>
          </cell>
          <cell r="B95" t="str">
            <v xml:space="preserve"> </v>
          </cell>
          <cell r="Z95">
            <v>27.0487</v>
          </cell>
          <cell r="AP95">
            <v>38.191125</v>
          </cell>
          <cell r="AV95">
            <v>60.235911850664479</v>
          </cell>
          <cell r="BN95">
            <v>58.723875000000007</v>
          </cell>
          <cell r="BT95">
            <v>22.012200000000004</v>
          </cell>
        </row>
        <row r="96">
          <cell r="A96" t="str">
            <v>MPN094</v>
          </cell>
          <cell r="B96" t="str">
            <v xml:space="preserve"> </v>
          </cell>
          <cell r="Z96">
            <v>24.895115000000004</v>
          </cell>
          <cell r="AP96">
            <v>29.386350000000004</v>
          </cell>
          <cell r="AV96">
            <v>21.150076058531468</v>
          </cell>
          <cell r="BN96">
            <v>30.129330000000003</v>
          </cell>
          <cell r="BT96">
            <v>25.66865</v>
          </cell>
        </row>
        <row r="97">
          <cell r="A97" t="str">
            <v>MPN095</v>
          </cell>
          <cell r="B97">
            <v>41.082717029999998</v>
          </cell>
          <cell r="Z97">
            <v>4.6907000000000004E-2</v>
          </cell>
          <cell r="AP97">
            <v>0</v>
          </cell>
          <cell r="AV97">
            <v>0</v>
          </cell>
          <cell r="BN97">
            <v>0</v>
          </cell>
          <cell r="BT97">
            <v>1.8015549999999998</v>
          </cell>
        </row>
        <row r="98">
          <cell r="A98" t="str">
            <v>MPN096</v>
          </cell>
          <cell r="B98">
            <v>51.54757292</v>
          </cell>
          <cell r="Z98">
            <v>0</v>
          </cell>
          <cell r="AP98">
            <v>0</v>
          </cell>
          <cell r="AV98">
            <v>0</v>
          </cell>
          <cell r="BN98">
            <v>0</v>
          </cell>
          <cell r="BT98">
            <v>0</v>
          </cell>
        </row>
        <row r="99">
          <cell r="A99" t="str">
            <v>MPN097</v>
          </cell>
          <cell r="B99">
            <v>10.808673629999999</v>
          </cell>
          <cell r="Z99">
            <v>0</v>
          </cell>
          <cell r="AP99">
            <v>0</v>
          </cell>
          <cell r="AV99">
            <v>0</v>
          </cell>
          <cell r="BN99">
            <v>0</v>
          </cell>
          <cell r="BT99">
            <v>0</v>
          </cell>
        </row>
        <row r="100">
          <cell r="A100" t="str">
            <v>MPN098</v>
          </cell>
          <cell r="B100" t="str">
            <v xml:space="preserve"> </v>
          </cell>
          <cell r="Z100">
            <v>23.610545000000002</v>
          </cell>
          <cell r="AP100">
            <v>23.168827500000003</v>
          </cell>
          <cell r="AV100">
            <v>24.196491895822419</v>
          </cell>
          <cell r="BN100">
            <v>32.919757500000003</v>
          </cell>
          <cell r="BT100">
            <v>13.909350000000002</v>
          </cell>
        </row>
        <row r="101">
          <cell r="A101" t="str">
            <v>MPN099</v>
          </cell>
          <cell r="B101" t="str">
            <v xml:space="preserve"> </v>
          </cell>
          <cell r="Z101">
            <v>64.448650000000001</v>
          </cell>
          <cell r="AP101">
            <v>116.90700000000001</v>
          </cell>
          <cell r="AV101">
            <v>114.43467244186448</v>
          </cell>
          <cell r="BN101">
            <v>33.848850000000006</v>
          </cell>
          <cell r="BT101">
            <v>54.578299999999992</v>
          </cell>
        </row>
        <row r="102">
          <cell r="A102" t="str">
            <v>MPN100</v>
          </cell>
          <cell r="B102" t="str">
            <v xml:space="preserve"> </v>
          </cell>
          <cell r="Z102">
            <v>2.4738700000000002</v>
          </cell>
          <cell r="AP102">
            <v>9.2207849999999993</v>
          </cell>
          <cell r="AV102">
            <v>0</v>
          </cell>
          <cell r="BN102">
            <v>0</v>
          </cell>
          <cell r="BT102">
            <v>1.19476</v>
          </cell>
        </row>
        <row r="103">
          <cell r="A103" t="str">
            <v>MPN101</v>
          </cell>
          <cell r="B103" t="str">
            <v xml:space="preserve"> </v>
          </cell>
          <cell r="Z103">
            <v>192.32849999999999</v>
          </cell>
          <cell r="AP103">
            <v>304.13774999999998</v>
          </cell>
          <cell r="AV103">
            <v>338.68064376479958</v>
          </cell>
          <cell r="BN103">
            <v>166.88175000000001</v>
          </cell>
          <cell r="BT103">
            <v>153.45750000000001</v>
          </cell>
        </row>
        <row r="104">
          <cell r="A104" t="str">
            <v>MPN102</v>
          </cell>
          <cell r="B104" t="str">
            <v xml:space="preserve"> </v>
          </cell>
          <cell r="Z104">
            <v>0</v>
          </cell>
          <cell r="AP104">
            <v>0</v>
          </cell>
          <cell r="AV104">
            <v>10.607820007315718</v>
          </cell>
          <cell r="BN104">
            <v>7.9416750000000009</v>
          </cell>
          <cell r="BT104">
            <v>6.4431500000000002</v>
          </cell>
        </row>
        <row r="105">
          <cell r="A105" t="str">
            <v>MPN103</v>
          </cell>
          <cell r="B105" t="str">
            <v xml:space="preserve"> </v>
          </cell>
          <cell r="Z105">
            <v>0</v>
          </cell>
          <cell r="AP105">
            <v>0</v>
          </cell>
          <cell r="AV105">
            <v>0</v>
          </cell>
          <cell r="BN105">
            <v>0</v>
          </cell>
          <cell r="BT105">
            <v>0</v>
          </cell>
        </row>
        <row r="106">
          <cell r="A106" t="str">
            <v>MPN104</v>
          </cell>
          <cell r="B106">
            <v>49.671585399999998</v>
          </cell>
          <cell r="Z106">
            <v>0</v>
          </cell>
          <cell r="AP106">
            <v>0</v>
          </cell>
          <cell r="AV106">
            <v>0</v>
          </cell>
          <cell r="BN106">
            <v>0</v>
          </cell>
          <cell r="BT106">
            <v>1.5094450000000001</v>
          </cell>
        </row>
        <row r="107">
          <cell r="A107" t="str">
            <v>MPN105</v>
          </cell>
          <cell r="B107">
            <v>173.94634479999999</v>
          </cell>
          <cell r="Z107">
            <v>136.63929999999999</v>
          </cell>
          <cell r="AP107">
            <v>112.020825</v>
          </cell>
          <cell r="AV107">
            <v>82.621787523150005</v>
          </cell>
          <cell r="BN107">
            <v>93.86737500000001</v>
          </cell>
          <cell r="BT107">
            <v>122.77195000000002</v>
          </cell>
        </row>
        <row r="108">
          <cell r="A108" t="str">
            <v>MPN106</v>
          </cell>
          <cell r="B108">
            <v>191.00251209999999</v>
          </cell>
          <cell r="Z108">
            <v>145.70744999999999</v>
          </cell>
          <cell r="AP108">
            <v>131.54557500000001</v>
          </cell>
          <cell r="AV108">
            <v>103.49776346369273</v>
          </cell>
          <cell r="BN108">
            <v>125.35477500000002</v>
          </cell>
          <cell r="BT108">
            <v>144.5829</v>
          </cell>
        </row>
        <row r="109">
          <cell r="A109" t="str">
            <v>MPN107</v>
          </cell>
          <cell r="B109" t="str">
            <v xml:space="preserve"> </v>
          </cell>
          <cell r="Z109">
            <v>0</v>
          </cell>
          <cell r="AP109">
            <v>0</v>
          </cell>
          <cell r="AV109">
            <v>0</v>
          </cell>
          <cell r="BN109">
            <v>0</v>
          </cell>
          <cell r="BT109">
            <v>0</v>
          </cell>
        </row>
        <row r="110">
          <cell r="A110" t="str">
            <v>MPN108</v>
          </cell>
          <cell r="B110" t="str">
            <v xml:space="preserve"> </v>
          </cell>
          <cell r="Z110">
            <v>0</v>
          </cell>
          <cell r="AP110">
            <v>0</v>
          </cell>
          <cell r="AV110">
            <v>0</v>
          </cell>
          <cell r="BN110">
            <v>0</v>
          </cell>
          <cell r="BT110">
            <v>0</v>
          </cell>
        </row>
        <row r="111">
          <cell r="A111" t="str">
            <v>MPN109</v>
          </cell>
          <cell r="B111">
            <v>203.39276169999999</v>
          </cell>
          <cell r="Z111">
            <v>92.458799999999997</v>
          </cell>
          <cell r="AP111">
            <v>93.638475</v>
          </cell>
          <cell r="AV111">
            <v>69.221161190892971</v>
          </cell>
          <cell r="BN111">
            <v>98.535150000000016</v>
          </cell>
          <cell r="BT111">
            <v>87.644200000000012</v>
          </cell>
        </row>
        <row r="112">
          <cell r="A112" t="str">
            <v>MPN110</v>
          </cell>
          <cell r="B112" t="str">
            <v xml:space="preserve"> </v>
          </cell>
          <cell r="Z112">
            <v>0</v>
          </cell>
          <cell r="AP112">
            <v>0</v>
          </cell>
          <cell r="AV112">
            <v>0</v>
          </cell>
          <cell r="BN112">
            <v>103.74</v>
          </cell>
          <cell r="BT112">
            <v>0</v>
          </cell>
        </row>
        <row r="113">
          <cell r="A113" t="str">
            <v>MPN111</v>
          </cell>
          <cell r="B113" t="str">
            <v xml:space="preserve"> </v>
          </cell>
          <cell r="Z113">
            <v>0</v>
          </cell>
          <cell r="AP113">
            <v>0</v>
          </cell>
          <cell r="AV113">
            <v>0</v>
          </cell>
          <cell r="BN113">
            <v>0</v>
          </cell>
          <cell r="BT113">
            <v>0</v>
          </cell>
        </row>
        <row r="114">
          <cell r="A114" t="str">
            <v>MPN112</v>
          </cell>
          <cell r="B114" t="str">
            <v xml:space="preserve"> </v>
          </cell>
          <cell r="Z114">
            <v>0</v>
          </cell>
          <cell r="AP114">
            <v>0</v>
          </cell>
          <cell r="AV114">
            <v>0</v>
          </cell>
          <cell r="BN114">
            <v>0</v>
          </cell>
          <cell r="BT114">
            <v>0</v>
          </cell>
        </row>
        <row r="115">
          <cell r="A115" t="str">
            <v>MPN113</v>
          </cell>
          <cell r="B115" t="str">
            <v xml:space="preserve"> </v>
          </cell>
          <cell r="Z115">
            <v>0</v>
          </cell>
          <cell r="AP115">
            <v>0</v>
          </cell>
          <cell r="AV115">
            <v>0</v>
          </cell>
          <cell r="BN115">
            <v>0</v>
          </cell>
          <cell r="BT115">
            <v>0</v>
          </cell>
        </row>
        <row r="116">
          <cell r="A116" t="str">
            <v>MPN114</v>
          </cell>
          <cell r="B116" t="str">
            <v xml:space="preserve"> </v>
          </cell>
          <cell r="Z116">
            <v>0</v>
          </cell>
          <cell r="AP116">
            <v>0</v>
          </cell>
          <cell r="AV116">
            <v>0</v>
          </cell>
          <cell r="BN116">
            <v>0</v>
          </cell>
          <cell r="BT116">
            <v>0</v>
          </cell>
        </row>
        <row r="117">
          <cell r="A117" t="str">
            <v>MPN115</v>
          </cell>
          <cell r="B117">
            <v>232.40371049999999</v>
          </cell>
          <cell r="Z117">
            <v>320.79599999999999</v>
          </cell>
          <cell r="AP117">
            <v>351.28275000000002</v>
          </cell>
          <cell r="AV117">
            <v>376.66560326348429</v>
          </cell>
          <cell r="BN117">
            <v>280.00349999999997</v>
          </cell>
          <cell r="BT117">
            <v>296.21270000000004</v>
          </cell>
        </row>
        <row r="118">
          <cell r="A118" t="str">
            <v>MPN116</v>
          </cell>
          <cell r="B118">
            <v>280.03527839999998</v>
          </cell>
          <cell r="Z118">
            <v>36.524985000000001</v>
          </cell>
          <cell r="AP118">
            <v>93.970275000000001</v>
          </cell>
          <cell r="AV118">
            <v>67.585405195500485</v>
          </cell>
          <cell r="BN118">
            <v>35.590800000000002</v>
          </cell>
          <cell r="BT118">
            <v>37.062549999999995</v>
          </cell>
        </row>
        <row r="119">
          <cell r="A119" t="str">
            <v>MPN117</v>
          </cell>
          <cell r="B119">
            <v>214.09134570000001</v>
          </cell>
          <cell r="Z119">
            <v>79.317700000000016</v>
          </cell>
          <cell r="AP119">
            <v>106.23637500000001</v>
          </cell>
          <cell r="AV119">
            <v>154.15645516607921</v>
          </cell>
          <cell r="BN119">
            <v>71.572200000000009</v>
          </cell>
          <cell r="BT119">
            <v>65.499350000000007</v>
          </cell>
        </row>
        <row r="120">
          <cell r="A120" t="str">
            <v>MPN118</v>
          </cell>
          <cell r="B120">
            <v>81.948413040000005</v>
          </cell>
          <cell r="Z120">
            <v>32.972100000000005</v>
          </cell>
          <cell r="AP120">
            <v>25.147919999999999</v>
          </cell>
          <cell r="AV120">
            <v>23.363972358222</v>
          </cell>
          <cell r="BN120">
            <v>26.277300000000004</v>
          </cell>
          <cell r="BT120">
            <v>26.996549999999999</v>
          </cell>
        </row>
        <row r="121">
          <cell r="A121" t="str">
            <v>MPN119</v>
          </cell>
          <cell r="B121">
            <v>306.89313399999998</v>
          </cell>
          <cell r="Z121">
            <v>236.85199999999998</v>
          </cell>
          <cell r="AP121">
            <v>238.80149999999998</v>
          </cell>
          <cell r="AV121">
            <v>262.94100673016146</v>
          </cell>
          <cell r="BN121">
            <v>259.14</v>
          </cell>
          <cell r="BT121">
            <v>220.96934999999999</v>
          </cell>
        </row>
        <row r="122">
          <cell r="A122" t="str">
            <v>MPN120</v>
          </cell>
          <cell r="B122">
            <v>769.34187840000004</v>
          </cell>
          <cell r="Z122">
            <v>524.79</v>
          </cell>
          <cell r="AP122">
            <v>412.36649999999997</v>
          </cell>
          <cell r="AV122">
            <v>448.86059251385694</v>
          </cell>
          <cell r="BN122">
            <v>564.18074999999999</v>
          </cell>
          <cell r="BT122">
            <v>515.91399999999999</v>
          </cell>
        </row>
        <row r="123">
          <cell r="A123" t="str">
            <v>MPN121</v>
          </cell>
          <cell r="B123">
            <v>464.53039280000002</v>
          </cell>
          <cell r="Z123">
            <v>219.31560000000002</v>
          </cell>
          <cell r="AP123">
            <v>214.0446</v>
          </cell>
          <cell r="AV123">
            <v>182.71162914394523</v>
          </cell>
          <cell r="BN123">
            <v>274.23375000000004</v>
          </cell>
          <cell r="BT123">
            <v>246.71675000000002</v>
          </cell>
        </row>
        <row r="124">
          <cell r="A124" t="str">
            <v>MPN122</v>
          </cell>
          <cell r="B124">
            <v>68.062858309999996</v>
          </cell>
          <cell r="Z124">
            <v>30.380174999999998</v>
          </cell>
          <cell r="AP124">
            <v>44.621850000000009</v>
          </cell>
          <cell r="AV124">
            <v>53.192590836947623</v>
          </cell>
          <cell r="BN124">
            <v>30.788625</v>
          </cell>
          <cell r="BT124">
            <v>20.641180000000002</v>
          </cell>
        </row>
        <row r="125">
          <cell r="A125" t="str">
            <v>MPN123</v>
          </cell>
          <cell r="B125">
            <v>98.620086319999999</v>
          </cell>
          <cell r="Z125">
            <v>19.547710000000006</v>
          </cell>
          <cell r="AP125">
            <v>32.67915</v>
          </cell>
          <cell r="AV125">
            <v>40.865516659595997</v>
          </cell>
          <cell r="BN125">
            <v>26.200177500000002</v>
          </cell>
          <cell r="BT125">
            <v>12.821480000000001</v>
          </cell>
        </row>
        <row r="126">
          <cell r="A126" t="str">
            <v>MPN124</v>
          </cell>
          <cell r="B126">
            <v>158.2484188</v>
          </cell>
          <cell r="Z126">
            <v>268.68030000000005</v>
          </cell>
          <cell r="AP126">
            <v>113.68979999999999</v>
          </cell>
          <cell r="AV126">
            <v>108.83981920705921</v>
          </cell>
          <cell r="BN126">
            <v>132.18712500000001</v>
          </cell>
          <cell r="BT126">
            <v>134.88055</v>
          </cell>
        </row>
        <row r="127">
          <cell r="A127" t="str">
            <v>MPN125</v>
          </cell>
          <cell r="B127">
            <v>32.335692459999997</v>
          </cell>
          <cell r="Z127">
            <v>21.495250000000002</v>
          </cell>
          <cell r="AP127">
            <v>26.138332500000001</v>
          </cell>
          <cell r="AV127">
            <v>22.618723622258759</v>
          </cell>
          <cell r="BN127">
            <v>28.046340000000001</v>
          </cell>
          <cell r="BT127">
            <v>17.2102</v>
          </cell>
        </row>
        <row r="128">
          <cell r="A128" t="str">
            <v>MPN126</v>
          </cell>
          <cell r="B128">
            <v>54.131705609999997</v>
          </cell>
          <cell r="Z128">
            <v>67.067700000000002</v>
          </cell>
          <cell r="AP128">
            <v>78.104775000000004</v>
          </cell>
          <cell r="AV128">
            <v>32.778029247057475</v>
          </cell>
          <cell r="BN128">
            <v>101.98859999999999</v>
          </cell>
          <cell r="BT128">
            <v>67.1601</v>
          </cell>
        </row>
        <row r="129">
          <cell r="A129" t="str">
            <v>MPN127</v>
          </cell>
          <cell r="B129" t="str">
            <v xml:space="preserve"> </v>
          </cell>
          <cell r="Z129">
            <v>1.6905349999999999</v>
          </cell>
          <cell r="AP129">
            <v>0</v>
          </cell>
          <cell r="AV129">
            <v>0</v>
          </cell>
          <cell r="BN129">
            <v>0</v>
          </cell>
          <cell r="BT129">
            <v>0.64183000000000001</v>
          </cell>
        </row>
        <row r="130">
          <cell r="A130" t="str">
            <v>MPN128</v>
          </cell>
          <cell r="B130">
            <v>6.2579907119999998</v>
          </cell>
          <cell r="Z130">
            <v>29.278549999999999</v>
          </cell>
          <cell r="AP130">
            <v>56.353500000000004</v>
          </cell>
          <cell r="AV130">
            <v>34.969722453040923</v>
          </cell>
          <cell r="BN130">
            <v>17.931900000000002</v>
          </cell>
          <cell r="BT130">
            <v>23.985849999999999</v>
          </cell>
        </row>
        <row r="131">
          <cell r="A131" t="str">
            <v>MPN129</v>
          </cell>
          <cell r="B131" t="str">
            <v xml:space="preserve"> </v>
          </cell>
          <cell r="Z131">
            <v>0</v>
          </cell>
          <cell r="AP131">
            <v>0</v>
          </cell>
          <cell r="AV131">
            <v>0</v>
          </cell>
          <cell r="BN131">
            <v>0</v>
          </cell>
          <cell r="BT131">
            <v>0</v>
          </cell>
        </row>
        <row r="132">
          <cell r="A132" t="str">
            <v>MPN130</v>
          </cell>
          <cell r="B132" t="str">
            <v xml:space="preserve"> </v>
          </cell>
          <cell r="Z132">
            <v>8.2638499999999997</v>
          </cell>
          <cell r="AP132">
            <v>11.48385</v>
          </cell>
          <cell r="AV132">
            <v>11.482528903441382</v>
          </cell>
          <cell r="BN132">
            <v>14.751555</v>
          </cell>
          <cell r="BT132">
            <v>6.1656000000000004</v>
          </cell>
        </row>
        <row r="133">
          <cell r="A133" t="str">
            <v>MPN131</v>
          </cell>
          <cell r="B133" t="str">
            <v xml:space="preserve"> </v>
          </cell>
          <cell r="Z133">
            <v>0</v>
          </cell>
          <cell r="AP133">
            <v>0</v>
          </cell>
          <cell r="AV133">
            <v>0</v>
          </cell>
          <cell r="BN133">
            <v>0</v>
          </cell>
          <cell r="BT133">
            <v>0</v>
          </cell>
        </row>
        <row r="134">
          <cell r="A134" t="str">
            <v>MPN132</v>
          </cell>
          <cell r="B134" t="str">
            <v xml:space="preserve"> </v>
          </cell>
          <cell r="Z134">
            <v>63.846650000000004</v>
          </cell>
          <cell r="AP134">
            <v>89.964524999999995</v>
          </cell>
          <cell r="AV134">
            <v>120.14873023301801</v>
          </cell>
          <cell r="BN134">
            <v>19.269075000000001</v>
          </cell>
          <cell r="BT134">
            <v>53.079949999999997</v>
          </cell>
        </row>
        <row r="135">
          <cell r="A135" t="str">
            <v>MPN133</v>
          </cell>
          <cell r="B135">
            <v>27.42181931</v>
          </cell>
          <cell r="Z135">
            <v>2.8523250000000004</v>
          </cell>
          <cell r="AP135">
            <v>10.769902500000001</v>
          </cell>
          <cell r="AV135">
            <v>2.4643268668604215</v>
          </cell>
          <cell r="BN135">
            <v>0.32526900000000003</v>
          </cell>
          <cell r="BT135">
            <v>2.7072150000000001</v>
          </cell>
        </row>
        <row r="136">
          <cell r="A136" t="str">
            <v>MPN134</v>
          </cell>
          <cell r="B136">
            <v>459.18227710000002</v>
          </cell>
          <cell r="Z136">
            <v>318.90950000000004</v>
          </cell>
          <cell r="AP136">
            <v>298.64100000000002</v>
          </cell>
          <cell r="AV136">
            <v>244.99117182417842</v>
          </cell>
          <cell r="BN136">
            <v>301.81200000000001</v>
          </cell>
          <cell r="BT136">
            <v>267.06050000000005</v>
          </cell>
        </row>
        <row r="137">
          <cell r="A137" t="str">
            <v>MPN135</v>
          </cell>
          <cell r="B137">
            <v>61.856514339999997</v>
          </cell>
          <cell r="Z137">
            <v>16.119879999999998</v>
          </cell>
          <cell r="AP137">
            <v>9.8175000000000008</v>
          </cell>
          <cell r="AV137">
            <v>16.028577125162087</v>
          </cell>
          <cell r="BN137">
            <v>19.635000000000002</v>
          </cell>
          <cell r="BT137">
            <v>12.311809999999999</v>
          </cell>
        </row>
        <row r="138">
          <cell r="A138" t="str">
            <v>MPN136</v>
          </cell>
          <cell r="B138">
            <v>71.518073209999997</v>
          </cell>
          <cell r="Z138">
            <v>7.8627849999999997</v>
          </cell>
          <cell r="AP138">
            <v>20.350942500000002</v>
          </cell>
          <cell r="AV138">
            <v>18.457283855599997</v>
          </cell>
          <cell r="BN138">
            <v>11.025</v>
          </cell>
          <cell r="BT138">
            <v>2.28396</v>
          </cell>
        </row>
        <row r="139">
          <cell r="A139" t="str">
            <v>MPN137</v>
          </cell>
          <cell r="B139" t="str">
            <v xml:space="preserve"> </v>
          </cell>
          <cell r="Z139">
            <v>0</v>
          </cell>
          <cell r="AP139">
            <v>0</v>
          </cell>
          <cell r="AV139">
            <v>0</v>
          </cell>
          <cell r="BN139">
            <v>0</v>
          </cell>
          <cell r="BT139">
            <v>1.3481650000000001</v>
          </cell>
        </row>
        <row r="140">
          <cell r="A140" t="str">
            <v>MPN138</v>
          </cell>
          <cell r="B140" t="str">
            <v xml:space="preserve"> </v>
          </cell>
          <cell r="Z140">
            <v>0.17637550000000002</v>
          </cell>
          <cell r="AP140">
            <v>1.75644</v>
          </cell>
          <cell r="AV140">
            <v>0</v>
          </cell>
          <cell r="BN140">
            <v>1.3229474999999999</v>
          </cell>
          <cell r="BT140">
            <v>0</v>
          </cell>
        </row>
        <row r="141">
          <cell r="A141" t="str">
            <v>MPN139</v>
          </cell>
          <cell r="B141">
            <v>20.336614090000001</v>
          </cell>
          <cell r="Z141">
            <v>0.17637550000000002</v>
          </cell>
          <cell r="AP141">
            <v>1.75644</v>
          </cell>
          <cell r="AV141">
            <v>0</v>
          </cell>
          <cell r="BN141">
            <v>0</v>
          </cell>
          <cell r="BT141">
            <v>0</v>
          </cell>
        </row>
        <row r="142">
          <cell r="A142" t="str">
            <v>MPN140</v>
          </cell>
          <cell r="B142">
            <v>286.89901309999999</v>
          </cell>
          <cell r="Z142">
            <v>400.27050000000003</v>
          </cell>
          <cell r="AP142">
            <v>369.62625000000003</v>
          </cell>
          <cell r="AV142">
            <v>272.35253683448161</v>
          </cell>
          <cell r="BN142">
            <v>318.59730000000002</v>
          </cell>
          <cell r="BT142">
            <v>349.85650000000004</v>
          </cell>
        </row>
        <row r="143">
          <cell r="A143" t="str">
            <v>MPN141</v>
          </cell>
          <cell r="B143">
            <v>712.09371880000003</v>
          </cell>
          <cell r="Z143">
            <v>688.27499999999998</v>
          </cell>
          <cell r="AP143">
            <v>670.9815000000001</v>
          </cell>
          <cell r="AV143">
            <v>713.14464823190292</v>
          </cell>
          <cell r="BN143">
            <v>486.27075000000002</v>
          </cell>
          <cell r="BT143">
            <v>598.60500000000013</v>
          </cell>
        </row>
        <row r="144">
          <cell r="A144" t="str">
            <v>MPN142</v>
          </cell>
          <cell r="B144">
            <v>421.41927079999999</v>
          </cell>
          <cell r="Z144">
            <v>265.50930000000005</v>
          </cell>
          <cell r="AP144">
            <v>328.95450000000005</v>
          </cell>
          <cell r="AV144">
            <v>337.89739884897756</v>
          </cell>
          <cell r="BN144">
            <v>282.40274999999997</v>
          </cell>
          <cell r="BT144">
            <v>291.16500000000002</v>
          </cell>
        </row>
        <row r="145">
          <cell r="A145" t="str">
            <v>MPN143</v>
          </cell>
          <cell r="B145" t="str">
            <v xml:space="preserve"> </v>
          </cell>
          <cell r="Z145">
            <v>0</v>
          </cell>
          <cell r="AP145">
            <v>0</v>
          </cell>
          <cell r="AV145">
            <v>0</v>
          </cell>
          <cell r="BN145">
            <v>0</v>
          </cell>
          <cell r="BT145">
            <v>0</v>
          </cell>
        </row>
        <row r="146">
          <cell r="A146" t="str">
            <v>MPN144</v>
          </cell>
          <cell r="B146" t="str">
            <v xml:space="preserve"> </v>
          </cell>
          <cell r="Z146">
            <v>162.24950000000001</v>
          </cell>
          <cell r="AP146">
            <v>233.94</v>
          </cell>
          <cell r="AV146">
            <v>306.18388873072638</v>
          </cell>
          <cell r="BN146">
            <v>126.10499999999999</v>
          </cell>
          <cell r="BT146">
            <v>138.64900000000003</v>
          </cell>
        </row>
        <row r="147">
          <cell r="A147" t="str">
            <v>MPN145</v>
          </cell>
          <cell r="B147">
            <v>0.80202827600000004</v>
          </cell>
          <cell r="Z147">
            <v>0</v>
          </cell>
          <cell r="AP147">
            <v>0</v>
          </cell>
          <cell r="AV147">
            <v>0</v>
          </cell>
          <cell r="BN147">
            <v>0</v>
          </cell>
          <cell r="BT147">
            <v>0</v>
          </cell>
        </row>
        <row r="148">
          <cell r="A148" t="str">
            <v>MPN146</v>
          </cell>
          <cell r="B148" t="str">
            <v xml:space="preserve"> </v>
          </cell>
          <cell r="Z148">
            <v>0</v>
          </cell>
          <cell r="AP148">
            <v>0</v>
          </cell>
          <cell r="AV148">
            <v>0</v>
          </cell>
          <cell r="BN148">
            <v>0</v>
          </cell>
          <cell r="BT148">
            <v>0</v>
          </cell>
        </row>
        <row r="149">
          <cell r="A149" t="str">
            <v>MPN147</v>
          </cell>
          <cell r="B149" t="str">
            <v xml:space="preserve"> </v>
          </cell>
          <cell r="Z149">
            <v>0</v>
          </cell>
          <cell r="AP149">
            <v>8.415750000000001</v>
          </cell>
          <cell r="AV149">
            <v>0</v>
          </cell>
          <cell r="BN149">
            <v>0</v>
          </cell>
          <cell r="BT149">
            <v>0</v>
          </cell>
        </row>
        <row r="150">
          <cell r="A150" t="str">
            <v>MPN148</v>
          </cell>
          <cell r="B150">
            <v>31.868060180000001</v>
          </cell>
          <cell r="Z150">
            <v>12.159280000000001</v>
          </cell>
          <cell r="AP150">
            <v>27.056399999999996</v>
          </cell>
          <cell r="AV150">
            <v>21.947983769516359</v>
          </cell>
          <cell r="BN150">
            <v>0</v>
          </cell>
          <cell r="BT150">
            <v>7.7405300000000006</v>
          </cell>
        </row>
        <row r="151">
          <cell r="A151" t="str">
            <v>MPN149</v>
          </cell>
          <cell r="B151" t="str">
            <v xml:space="preserve"> </v>
          </cell>
          <cell r="Z151">
            <v>24.993849999999998</v>
          </cell>
          <cell r="AP151">
            <v>44.514225000000003</v>
          </cell>
          <cell r="AV151">
            <v>79.466317948833222</v>
          </cell>
          <cell r="BN151">
            <v>49.729050000000001</v>
          </cell>
          <cell r="BT151">
            <v>5.7333500000000006</v>
          </cell>
        </row>
        <row r="152">
          <cell r="A152" t="str">
            <v>MPN150</v>
          </cell>
          <cell r="B152" t="str">
            <v xml:space="preserve"> </v>
          </cell>
          <cell r="Z152">
            <v>0</v>
          </cell>
          <cell r="AP152">
            <v>0</v>
          </cell>
          <cell r="AV152">
            <v>0</v>
          </cell>
          <cell r="BN152">
            <v>0</v>
          </cell>
          <cell r="BT152">
            <v>0</v>
          </cell>
        </row>
        <row r="153">
          <cell r="A153" t="str">
            <v>MPN151</v>
          </cell>
          <cell r="B153" t="str">
            <v xml:space="preserve"> </v>
          </cell>
          <cell r="Z153">
            <v>0</v>
          </cell>
          <cell r="AP153">
            <v>0</v>
          </cell>
          <cell r="AV153">
            <v>0</v>
          </cell>
          <cell r="BN153">
            <v>0</v>
          </cell>
          <cell r="BT153">
            <v>0</v>
          </cell>
        </row>
        <row r="154">
          <cell r="A154" t="str">
            <v>MPN152</v>
          </cell>
          <cell r="B154">
            <v>12.01213991</v>
          </cell>
          <cell r="Z154">
            <v>60.568900000000006</v>
          </cell>
          <cell r="AP154">
            <v>63.909824999999998</v>
          </cell>
          <cell r="AV154">
            <v>32.380199435547979</v>
          </cell>
          <cell r="BN154">
            <v>41.705784749999999</v>
          </cell>
          <cell r="BT154">
            <v>81.13000000000001</v>
          </cell>
        </row>
        <row r="155">
          <cell r="A155" t="str">
            <v>MPN153</v>
          </cell>
          <cell r="B155">
            <v>394.72572270000001</v>
          </cell>
          <cell r="Z155">
            <v>206.13250000000002</v>
          </cell>
          <cell r="AP155">
            <v>179.46652500000002</v>
          </cell>
          <cell r="AV155">
            <v>149.49075430717411</v>
          </cell>
          <cell r="BN155">
            <v>181.29405000000003</v>
          </cell>
          <cell r="BT155">
            <v>210.09345000000005</v>
          </cell>
        </row>
        <row r="156">
          <cell r="A156" t="str">
            <v>MPN154</v>
          </cell>
          <cell r="B156">
            <v>469.21097470000001</v>
          </cell>
          <cell r="Z156">
            <v>389.51640000000003</v>
          </cell>
          <cell r="AP156">
            <v>410.42400000000004</v>
          </cell>
          <cell r="AV156">
            <v>345.65441014508247</v>
          </cell>
          <cell r="BN156">
            <v>298.27875</v>
          </cell>
          <cell r="BT156">
            <v>340.94025000000005</v>
          </cell>
        </row>
        <row r="157">
          <cell r="A157" t="str">
            <v>MPN155</v>
          </cell>
          <cell r="B157">
            <v>235.9953314</v>
          </cell>
          <cell r="Z157">
            <v>191.99215000000004</v>
          </cell>
          <cell r="AP157">
            <v>190.47210000000001</v>
          </cell>
          <cell r="AV157">
            <v>179.63958332907455</v>
          </cell>
          <cell r="BN157">
            <v>176.26297500000001</v>
          </cell>
          <cell r="BT157">
            <v>169.59389999999999</v>
          </cell>
        </row>
        <row r="158">
          <cell r="A158" t="str">
            <v>MPN156</v>
          </cell>
          <cell r="B158">
            <v>64.426831469999996</v>
          </cell>
          <cell r="Z158">
            <v>36.060325000000006</v>
          </cell>
          <cell r="AP158">
            <v>53.145750000000007</v>
          </cell>
          <cell r="AV158">
            <v>34.686148880138745</v>
          </cell>
          <cell r="BN158">
            <v>45.796275000000001</v>
          </cell>
          <cell r="BT158">
            <v>35.289099999999998</v>
          </cell>
        </row>
        <row r="159">
          <cell r="A159" t="str">
            <v>MPN157</v>
          </cell>
          <cell r="B159">
            <v>98.798341699999995</v>
          </cell>
          <cell r="Z159">
            <v>122.48950000000001</v>
          </cell>
          <cell r="AP159">
            <v>144.65797499999999</v>
          </cell>
          <cell r="AV159">
            <v>154.15998238370918</v>
          </cell>
          <cell r="BN159">
            <v>147.37905000000001</v>
          </cell>
          <cell r="BT159">
            <v>119.64085</v>
          </cell>
        </row>
        <row r="160">
          <cell r="A160" t="str">
            <v>MPN158</v>
          </cell>
          <cell r="B160">
            <v>42.408642200000003</v>
          </cell>
          <cell r="Z160">
            <v>27.157375000000002</v>
          </cell>
          <cell r="AP160">
            <v>39.861674999999998</v>
          </cell>
          <cell r="AV160">
            <v>36.257055976609756</v>
          </cell>
          <cell r="BN160">
            <v>32.816752500000007</v>
          </cell>
          <cell r="BT160">
            <v>26.968795</v>
          </cell>
        </row>
        <row r="161">
          <cell r="A161" t="str">
            <v>MPN159</v>
          </cell>
          <cell r="B161">
            <v>112.2299556</v>
          </cell>
          <cell r="Z161">
            <v>21.947029999999998</v>
          </cell>
          <cell r="AP161">
            <v>39.861675000000005</v>
          </cell>
          <cell r="AV161">
            <v>20.161494489829913</v>
          </cell>
          <cell r="BN161">
            <v>30.869999999999997</v>
          </cell>
          <cell r="BT161">
            <v>33.372500000000002</v>
          </cell>
        </row>
        <row r="162">
          <cell r="A162" t="str">
            <v>MPN160</v>
          </cell>
          <cell r="B162">
            <v>34.012009419999998</v>
          </cell>
          <cell r="Z162">
            <v>0</v>
          </cell>
          <cell r="AP162">
            <v>0</v>
          </cell>
          <cell r="AV162">
            <v>5.7051294322053447</v>
          </cell>
          <cell r="BN162">
            <v>0</v>
          </cell>
          <cell r="BT162">
            <v>6.09</v>
          </cell>
        </row>
        <row r="163">
          <cell r="A163" t="str">
            <v>MPN161</v>
          </cell>
          <cell r="B163">
            <v>267.06871050000001</v>
          </cell>
          <cell r="Z163">
            <v>133.69720000000001</v>
          </cell>
          <cell r="AP163">
            <v>112.91805000000001</v>
          </cell>
          <cell r="AV163">
            <v>102.38779488975105</v>
          </cell>
          <cell r="BN163">
            <v>146.02350000000001</v>
          </cell>
          <cell r="BT163">
            <v>110.85899999999999</v>
          </cell>
        </row>
        <row r="164">
          <cell r="A164" t="str">
            <v>MPN162</v>
          </cell>
          <cell r="B164">
            <v>189.9767947</v>
          </cell>
          <cell r="Z164">
            <v>162.38425000000001</v>
          </cell>
          <cell r="AP164">
            <v>149.97675000000001</v>
          </cell>
          <cell r="AV164">
            <v>234.50472960927749</v>
          </cell>
          <cell r="BN164">
            <v>76.790175000000005</v>
          </cell>
          <cell r="BT164">
            <v>65.966250000000002</v>
          </cell>
        </row>
        <row r="165">
          <cell r="A165" t="str">
            <v>MPN163</v>
          </cell>
          <cell r="B165">
            <v>122.0887121</v>
          </cell>
          <cell r="Z165">
            <v>30.066050000000001</v>
          </cell>
          <cell r="AP165">
            <v>63.474599999999995</v>
          </cell>
          <cell r="AV165">
            <v>40.514918257861481</v>
          </cell>
          <cell r="BN165">
            <v>27.51</v>
          </cell>
          <cell r="BT165">
            <v>34.939660000000003</v>
          </cell>
        </row>
        <row r="166">
          <cell r="A166" t="str">
            <v>MPN164</v>
          </cell>
          <cell r="B166">
            <v>407.37756810000002</v>
          </cell>
          <cell r="Z166">
            <v>196.434</v>
          </cell>
          <cell r="AP166">
            <v>242.83350000000002</v>
          </cell>
          <cell r="AV166">
            <v>299.65573301507266</v>
          </cell>
          <cell r="BN166">
            <v>205.947</v>
          </cell>
          <cell r="BT166">
            <v>174.91075000000001</v>
          </cell>
        </row>
        <row r="167">
          <cell r="A167" t="str">
            <v>MPN165</v>
          </cell>
          <cell r="B167">
            <v>302.48136030000001</v>
          </cell>
          <cell r="Z167">
            <v>175.9023</v>
          </cell>
          <cell r="AP167">
            <v>389.95425</v>
          </cell>
          <cell r="AV167">
            <v>315.72866856218315</v>
          </cell>
          <cell r="BN167">
            <v>238.49385000000001</v>
          </cell>
          <cell r="BT167">
            <v>210.67305000000002</v>
          </cell>
        </row>
        <row r="168">
          <cell r="A168" t="str">
            <v>MPN166</v>
          </cell>
          <cell r="B168">
            <v>369.19744650000001</v>
          </cell>
          <cell r="Z168">
            <v>244.20865000000003</v>
          </cell>
          <cell r="AP168">
            <v>485.08425</v>
          </cell>
          <cell r="AV168">
            <v>482.29696402615161</v>
          </cell>
          <cell r="BN168">
            <v>321.76724999999999</v>
          </cell>
          <cell r="BT168">
            <v>271.35500000000002</v>
          </cell>
        </row>
        <row r="169">
          <cell r="A169" t="str">
            <v>MPN167</v>
          </cell>
          <cell r="B169">
            <v>266.5547722</v>
          </cell>
          <cell r="Z169">
            <v>385.50749999999999</v>
          </cell>
          <cell r="AP169">
            <v>700.08224999999993</v>
          </cell>
          <cell r="AV169">
            <v>673.13216285694853</v>
          </cell>
          <cell r="BN169">
            <v>358.64850000000001</v>
          </cell>
          <cell r="BT169">
            <v>391.43299999999999</v>
          </cell>
        </row>
        <row r="170">
          <cell r="A170" t="str">
            <v>MPN168</v>
          </cell>
          <cell r="B170">
            <v>306.03159499999998</v>
          </cell>
          <cell r="Z170">
            <v>189.98315000000002</v>
          </cell>
          <cell r="AP170">
            <v>421.47525000000007</v>
          </cell>
          <cell r="AV170">
            <v>394.61208078277076</v>
          </cell>
          <cell r="BN170">
            <v>278.11874999999998</v>
          </cell>
          <cell r="BT170">
            <v>237.755</v>
          </cell>
        </row>
        <row r="171">
          <cell r="A171" t="str">
            <v>MPN169</v>
          </cell>
          <cell r="B171">
            <v>213.77027200000001</v>
          </cell>
          <cell r="Z171">
            <v>101.98545</v>
          </cell>
          <cell r="AP171">
            <v>203.30100000000002</v>
          </cell>
          <cell r="AV171">
            <v>200.68947883257994</v>
          </cell>
          <cell r="BN171">
            <v>137.12580000000003</v>
          </cell>
          <cell r="BT171">
            <v>142.94629999999998</v>
          </cell>
        </row>
        <row r="172">
          <cell r="A172" t="str">
            <v>MPN170</v>
          </cell>
          <cell r="B172">
            <v>375.88402180000003</v>
          </cell>
          <cell r="Z172">
            <v>74.062799999999996</v>
          </cell>
          <cell r="AP172">
            <v>142.6463325</v>
          </cell>
          <cell r="AV172">
            <v>141.51178788666897</v>
          </cell>
          <cell r="BN172">
            <v>81.556650000000005</v>
          </cell>
          <cell r="BT172">
            <v>72.246300000000005</v>
          </cell>
        </row>
        <row r="173">
          <cell r="A173" t="str">
            <v>MPN171</v>
          </cell>
          <cell r="B173">
            <v>454.05490229999998</v>
          </cell>
          <cell r="Z173">
            <v>178.68830000000003</v>
          </cell>
          <cell r="AP173">
            <v>291.27</v>
          </cell>
          <cell r="AV173">
            <v>353.02214204286776</v>
          </cell>
          <cell r="BN173">
            <v>216.12885</v>
          </cell>
          <cell r="BT173">
            <v>205.47765000000001</v>
          </cell>
        </row>
        <row r="174">
          <cell r="A174" t="str">
            <v>MPN172</v>
          </cell>
          <cell r="B174">
            <v>211.12473650000001</v>
          </cell>
          <cell r="Z174">
            <v>93.702349999999981</v>
          </cell>
          <cell r="AP174">
            <v>176.41365000000002</v>
          </cell>
          <cell r="AV174">
            <v>228.65475212758938</v>
          </cell>
          <cell r="BN174">
            <v>129.39885000000001</v>
          </cell>
          <cell r="BT174">
            <v>119.29050000000001</v>
          </cell>
        </row>
        <row r="175">
          <cell r="A175" t="str">
            <v>MPN173</v>
          </cell>
          <cell r="B175">
            <v>140.70934740000001</v>
          </cell>
          <cell r="Z175">
            <v>66.580500000000015</v>
          </cell>
          <cell r="AP175">
            <v>107.31735</v>
          </cell>
          <cell r="AV175">
            <v>105.4058099476225</v>
          </cell>
          <cell r="BN175">
            <v>57.966825</v>
          </cell>
          <cell r="BT175">
            <v>67.065600000000003</v>
          </cell>
        </row>
        <row r="176">
          <cell r="A176" t="str">
            <v>MPN174</v>
          </cell>
          <cell r="B176">
            <v>103.1637228</v>
          </cell>
          <cell r="Z176">
            <v>103.44319999999999</v>
          </cell>
          <cell r="AP176">
            <v>225.08850000000001</v>
          </cell>
          <cell r="AV176">
            <v>209.9899787300331</v>
          </cell>
          <cell r="BN176">
            <v>143.32027500000001</v>
          </cell>
          <cell r="BT176">
            <v>130.43975000000003</v>
          </cell>
        </row>
        <row r="177">
          <cell r="A177" t="str">
            <v>MPN175</v>
          </cell>
          <cell r="B177">
            <v>175.6319541</v>
          </cell>
          <cell r="Z177">
            <v>54.631149999999998</v>
          </cell>
          <cell r="AP177">
            <v>90.556725</v>
          </cell>
          <cell r="AV177">
            <v>122.37201129476247</v>
          </cell>
          <cell r="BN177">
            <v>78.278025000000014</v>
          </cell>
          <cell r="BT177">
            <v>51.907800000000002</v>
          </cell>
        </row>
        <row r="178">
          <cell r="A178" t="str">
            <v>MPN176</v>
          </cell>
          <cell r="B178">
            <v>444.77921199999997</v>
          </cell>
          <cell r="Z178">
            <v>183.75630000000001</v>
          </cell>
          <cell r="AP178">
            <v>309.25125000000003</v>
          </cell>
          <cell r="AV178">
            <v>303.66136378270392</v>
          </cell>
          <cell r="BN178">
            <v>212.38875000000002</v>
          </cell>
          <cell r="BT178">
            <v>211.63800000000003</v>
          </cell>
        </row>
        <row r="179">
          <cell r="A179" t="str">
            <v>MPN177</v>
          </cell>
          <cell r="B179">
            <v>359.47594400000003</v>
          </cell>
          <cell r="Z179">
            <v>238.68635000000003</v>
          </cell>
          <cell r="AP179">
            <v>326.73375000000004</v>
          </cell>
          <cell r="AV179">
            <v>511.74600124068252</v>
          </cell>
          <cell r="BN179">
            <v>277.29450000000003</v>
          </cell>
          <cell r="BT179">
            <v>279.1635</v>
          </cell>
        </row>
        <row r="180">
          <cell r="A180" t="str">
            <v>MPN178</v>
          </cell>
          <cell r="B180">
            <v>283.32398590000003</v>
          </cell>
          <cell r="Z180">
            <v>114.93265000000001</v>
          </cell>
          <cell r="AP180">
            <v>93.94980000000001</v>
          </cell>
          <cell r="AV180">
            <v>179.49112646929683</v>
          </cell>
          <cell r="BN180">
            <v>109.595325</v>
          </cell>
          <cell r="BT180">
            <v>90.745200000000011</v>
          </cell>
        </row>
        <row r="181">
          <cell r="A181" t="str">
            <v>MPN179</v>
          </cell>
          <cell r="B181">
            <v>203.51983709999999</v>
          </cell>
          <cell r="Z181">
            <v>92.835400000000007</v>
          </cell>
          <cell r="AP181">
            <v>130.733925</v>
          </cell>
          <cell r="AV181">
            <v>157.58448121631113</v>
          </cell>
          <cell r="BN181">
            <v>100.68922499999999</v>
          </cell>
          <cell r="BT181">
            <v>102.68615</v>
          </cell>
        </row>
        <row r="182">
          <cell r="A182" t="str">
            <v>MPN180</v>
          </cell>
          <cell r="B182">
            <v>328.02029970000001</v>
          </cell>
          <cell r="Z182">
            <v>226.11085000000003</v>
          </cell>
          <cell r="AP182">
            <v>359.66174999999998</v>
          </cell>
          <cell r="AV182">
            <v>328.89022074107544</v>
          </cell>
          <cell r="BN182">
            <v>259.39200000000005</v>
          </cell>
          <cell r="BT182">
            <v>227.47620000000006</v>
          </cell>
        </row>
        <row r="183">
          <cell r="A183" t="str">
            <v>MPN181</v>
          </cell>
          <cell r="B183">
            <v>336.982506</v>
          </cell>
          <cell r="Z183">
            <v>114.02895000000001</v>
          </cell>
          <cell r="AP183">
            <v>225.40350000000001</v>
          </cell>
          <cell r="AV183">
            <v>268.47523343581184</v>
          </cell>
          <cell r="BN183">
            <v>167.38995</v>
          </cell>
          <cell r="BT183">
            <v>149.70830000000001</v>
          </cell>
        </row>
        <row r="184">
          <cell r="A184" t="str">
            <v>MPN182</v>
          </cell>
          <cell r="B184">
            <v>260.0502209</v>
          </cell>
          <cell r="Z184">
            <v>218.66600000000003</v>
          </cell>
          <cell r="AP184">
            <v>232.41382500000003</v>
          </cell>
          <cell r="AV184">
            <v>456.30351001922179</v>
          </cell>
          <cell r="BN184">
            <v>197.96437500000002</v>
          </cell>
          <cell r="BT184">
            <v>216.67729999999997</v>
          </cell>
        </row>
        <row r="185">
          <cell r="A185" t="str">
            <v>MPN183</v>
          </cell>
          <cell r="B185">
            <v>115.7737786</v>
          </cell>
          <cell r="Z185">
            <v>93.3352</v>
          </cell>
          <cell r="AP185">
            <v>171.58260000000001</v>
          </cell>
          <cell r="AV185">
            <v>188.95517834589828</v>
          </cell>
          <cell r="BN185">
            <v>119.13877500000001</v>
          </cell>
          <cell r="BT185">
            <v>104.2811</v>
          </cell>
        </row>
        <row r="186">
          <cell r="A186" t="str">
            <v>MPN184</v>
          </cell>
          <cell r="B186">
            <v>101.8484966</v>
          </cell>
          <cell r="Z186">
            <v>46.76973000000001</v>
          </cell>
          <cell r="AP186">
            <v>56.579774999999998</v>
          </cell>
          <cell r="AV186">
            <v>53.477260188466786</v>
          </cell>
          <cell r="BN186">
            <v>42.11298</v>
          </cell>
          <cell r="BT186">
            <v>44.719394999999999</v>
          </cell>
        </row>
        <row r="187">
          <cell r="A187" t="str">
            <v>MPN185</v>
          </cell>
          <cell r="B187">
            <v>163.47987599999999</v>
          </cell>
          <cell r="Z187">
            <v>145.01724999999999</v>
          </cell>
          <cell r="AP187">
            <v>164.22839999999999</v>
          </cell>
          <cell r="AV187">
            <v>191.2936515353212</v>
          </cell>
          <cell r="BN187">
            <v>170.53049999999999</v>
          </cell>
          <cell r="BT187">
            <v>136.68969999999999</v>
          </cell>
        </row>
        <row r="188">
          <cell r="A188" t="str">
            <v>MPN186</v>
          </cell>
          <cell r="B188">
            <v>52.163364170000001</v>
          </cell>
          <cell r="Z188">
            <v>44.557205000000003</v>
          </cell>
          <cell r="AP188">
            <v>65.395049999999998</v>
          </cell>
          <cell r="AV188">
            <v>52.846223603812668</v>
          </cell>
          <cell r="BN188">
            <v>46.258800000000001</v>
          </cell>
          <cell r="BT188">
            <v>24.580254999999998</v>
          </cell>
        </row>
        <row r="189">
          <cell r="A189" t="str">
            <v>MPN187</v>
          </cell>
          <cell r="B189">
            <v>110.15655510000001</v>
          </cell>
          <cell r="Z189">
            <v>85.313900000000004</v>
          </cell>
          <cell r="AP189">
            <v>116.02395000000001</v>
          </cell>
          <cell r="AV189">
            <v>119.94745532159978</v>
          </cell>
          <cell r="BN189">
            <v>88.474575000000002</v>
          </cell>
          <cell r="BT189">
            <v>65.993200000000002</v>
          </cell>
        </row>
        <row r="190">
          <cell r="A190" t="str">
            <v>MPN188</v>
          </cell>
          <cell r="B190" t="str">
            <v xml:space="preserve"> </v>
          </cell>
          <cell r="Z190">
            <v>0.46252850000000006</v>
          </cell>
          <cell r="AP190">
            <v>1.2939150000000001</v>
          </cell>
          <cell r="AV190">
            <v>1.2910098073495748</v>
          </cell>
          <cell r="BN190">
            <v>0.51128174999999998</v>
          </cell>
          <cell r="BT190">
            <v>35.152078500000002</v>
          </cell>
        </row>
        <row r="191">
          <cell r="A191" t="str">
            <v>MPN189</v>
          </cell>
          <cell r="B191">
            <v>206.24602920000001</v>
          </cell>
          <cell r="Z191">
            <v>155.40035000000003</v>
          </cell>
          <cell r="AP191">
            <v>202.63005000000001</v>
          </cell>
          <cell r="AV191">
            <v>286.46170683298629</v>
          </cell>
          <cell r="BN191">
            <v>169.95195000000001</v>
          </cell>
          <cell r="BT191">
            <v>140.17010000000002</v>
          </cell>
        </row>
        <row r="192">
          <cell r="A192" t="str">
            <v>MPN190</v>
          </cell>
          <cell r="B192">
            <v>281.22448730000002</v>
          </cell>
          <cell r="Z192">
            <v>118.17924999999998</v>
          </cell>
          <cell r="AP192">
            <v>187.41765000000004</v>
          </cell>
          <cell r="AV192">
            <v>180.38589737541923</v>
          </cell>
          <cell r="BN192">
            <v>135.178575</v>
          </cell>
          <cell r="BT192">
            <v>121.91655000000002</v>
          </cell>
        </row>
        <row r="193">
          <cell r="A193" t="str">
            <v>MPN191</v>
          </cell>
          <cell r="B193">
            <v>861.37733360000004</v>
          </cell>
          <cell r="Z193">
            <v>731.62599999999986</v>
          </cell>
          <cell r="AP193">
            <v>866.85374999999999</v>
          </cell>
          <cell r="AV193">
            <v>991.86608422118707</v>
          </cell>
          <cell r="BN193">
            <v>550.13175000000001</v>
          </cell>
          <cell r="BT193">
            <v>689.03099999999995</v>
          </cell>
        </row>
        <row r="194">
          <cell r="A194" t="str">
            <v>MPN192</v>
          </cell>
          <cell r="B194">
            <v>86.649119200000001</v>
          </cell>
          <cell r="Z194">
            <v>103.93074999999999</v>
          </cell>
          <cell r="AP194">
            <v>148.06732500000001</v>
          </cell>
          <cell r="AV194">
            <v>180.95473788446679</v>
          </cell>
          <cell r="BN194">
            <v>88.267725000000013</v>
          </cell>
          <cell r="BT194">
            <v>82.700800000000001</v>
          </cell>
        </row>
        <row r="195">
          <cell r="A195" t="str">
            <v>MPN193</v>
          </cell>
          <cell r="B195">
            <v>204.57747209999999</v>
          </cell>
          <cell r="Z195">
            <v>83.161400000000015</v>
          </cell>
          <cell r="AP195">
            <v>89.469975000000005</v>
          </cell>
          <cell r="AV195">
            <v>69.142128876841852</v>
          </cell>
          <cell r="BN195">
            <v>75.138525000000001</v>
          </cell>
          <cell r="BT195">
            <v>68.607349999999997</v>
          </cell>
        </row>
        <row r="196">
          <cell r="A196" t="str">
            <v>MPN194</v>
          </cell>
          <cell r="B196">
            <v>174.76834199999999</v>
          </cell>
          <cell r="Z196">
            <v>101.72575000000001</v>
          </cell>
          <cell r="AP196">
            <v>97.451025000000001</v>
          </cell>
          <cell r="AV196">
            <v>76.671048584404303</v>
          </cell>
          <cell r="BN196">
            <v>113.73495</v>
          </cell>
          <cell r="BT196">
            <v>88.362050000000011</v>
          </cell>
        </row>
        <row r="197">
          <cell r="A197" t="str">
            <v>MPN195</v>
          </cell>
          <cell r="B197">
            <v>92.521881199999996</v>
          </cell>
          <cell r="Z197">
            <v>52.957100000000004</v>
          </cell>
          <cell r="AP197">
            <v>53.364150000000009</v>
          </cell>
          <cell r="AV197">
            <v>34.815182239699809</v>
          </cell>
          <cell r="BN197">
            <v>46.8602925</v>
          </cell>
          <cell r="BT197">
            <v>57.545250000000003</v>
          </cell>
        </row>
        <row r="198">
          <cell r="A198" t="str">
            <v>MPN196</v>
          </cell>
          <cell r="B198">
            <v>32.066199990000001</v>
          </cell>
          <cell r="Z198">
            <v>12.01431</v>
          </cell>
          <cell r="AP198">
            <v>10.395000000000001</v>
          </cell>
          <cell r="AV198">
            <v>21.799718578696815</v>
          </cell>
          <cell r="BN198">
            <v>9.3450000000000006</v>
          </cell>
          <cell r="BT198">
            <v>4.2608440000000005</v>
          </cell>
        </row>
        <row r="199">
          <cell r="A199" t="str">
            <v>MPN197</v>
          </cell>
          <cell r="B199">
            <v>509.54572339999999</v>
          </cell>
          <cell r="Z199">
            <v>301.91699999999997</v>
          </cell>
          <cell r="AP199">
            <v>274.10250000000002</v>
          </cell>
          <cell r="AV199">
            <v>308.44164161931565</v>
          </cell>
          <cell r="BN199">
            <v>246.94215000000003</v>
          </cell>
          <cell r="BT199">
            <v>307.21599999999995</v>
          </cell>
        </row>
        <row r="200">
          <cell r="A200" t="str">
            <v>MPN198</v>
          </cell>
          <cell r="B200">
            <v>19.52812634</v>
          </cell>
          <cell r="Z200">
            <v>1.6865100000000002</v>
          </cell>
          <cell r="AP200">
            <v>0</v>
          </cell>
          <cell r="AV200">
            <v>4.9663821034713482</v>
          </cell>
          <cell r="BN200">
            <v>0</v>
          </cell>
          <cell r="BT200">
            <v>2.5853100000000002</v>
          </cell>
        </row>
        <row r="201">
          <cell r="A201" t="str">
            <v>MPN199</v>
          </cell>
          <cell r="B201">
            <v>21.810568230000001</v>
          </cell>
          <cell r="Z201">
            <v>0.94920000000000015</v>
          </cell>
          <cell r="AP201">
            <v>16.905000000000001</v>
          </cell>
          <cell r="AV201">
            <v>7.3425072788390313</v>
          </cell>
          <cell r="BN201">
            <v>1.9272225000000001</v>
          </cell>
          <cell r="BT201">
            <v>3.6993074999999997</v>
          </cell>
        </row>
        <row r="202">
          <cell r="A202" t="str">
            <v>MPN200</v>
          </cell>
          <cell r="B202">
            <v>210.01220520000001</v>
          </cell>
          <cell r="Z202">
            <v>74.047399999999996</v>
          </cell>
          <cell r="AP202">
            <v>81.523050000000012</v>
          </cell>
          <cell r="AV202">
            <v>72.426716142004693</v>
          </cell>
          <cell r="BN202">
            <v>88.72867500000001</v>
          </cell>
          <cell r="BT202">
            <v>67.306400000000011</v>
          </cell>
        </row>
        <row r="203">
          <cell r="A203" t="str">
            <v>MPN201</v>
          </cell>
          <cell r="B203" t="str">
            <v xml:space="preserve"> </v>
          </cell>
          <cell r="Z203">
            <v>0.38073000000000007</v>
          </cell>
          <cell r="AP203">
            <v>1.0776675000000002</v>
          </cell>
          <cell r="AV203">
            <v>1.7905472594155301</v>
          </cell>
          <cell r="BN203">
            <v>0</v>
          </cell>
          <cell r="BT203">
            <v>0</v>
          </cell>
        </row>
        <row r="204">
          <cell r="A204" t="str">
            <v>MPN202</v>
          </cell>
          <cell r="B204" t="str">
            <v xml:space="preserve"> </v>
          </cell>
          <cell r="Z204">
            <v>85.190000000000012</v>
          </cell>
          <cell r="AP204">
            <v>118.6395</v>
          </cell>
          <cell r="AV204">
            <v>214.55233431397676</v>
          </cell>
          <cell r="BN204">
            <v>88.741799999999998</v>
          </cell>
          <cell r="BT204">
            <v>91.937999999999988</v>
          </cell>
        </row>
        <row r="205">
          <cell r="A205" t="str">
            <v>MPN203</v>
          </cell>
          <cell r="B205" t="str">
            <v xml:space="preserve"> </v>
          </cell>
          <cell r="Z205">
            <v>0</v>
          </cell>
          <cell r="AP205">
            <v>0</v>
          </cell>
          <cell r="AV205">
            <v>0</v>
          </cell>
          <cell r="BN205">
            <v>0</v>
          </cell>
          <cell r="BT205">
            <v>0</v>
          </cell>
        </row>
        <row r="206">
          <cell r="A206" t="str">
            <v>MPN204</v>
          </cell>
          <cell r="B206" t="str">
            <v xml:space="preserve"> </v>
          </cell>
          <cell r="Z206">
            <v>11.239200000000002</v>
          </cell>
          <cell r="AP206">
            <v>17.089275000000001</v>
          </cell>
          <cell r="AV206">
            <v>11.482528903441382</v>
          </cell>
          <cell r="BN206">
            <v>18.5472</v>
          </cell>
          <cell r="BT206">
            <v>7.9632000000000005</v>
          </cell>
        </row>
        <row r="207">
          <cell r="A207" t="str">
            <v>MPN205</v>
          </cell>
          <cell r="B207" t="str">
            <v xml:space="preserve"> </v>
          </cell>
          <cell r="Z207">
            <v>171.86750000000004</v>
          </cell>
          <cell r="AP207">
            <v>258.02175</v>
          </cell>
          <cell r="AV207">
            <v>319.1281745546039</v>
          </cell>
          <cell r="BN207">
            <v>153.66750000000002</v>
          </cell>
          <cell r="BT207">
            <v>138.22900000000001</v>
          </cell>
        </row>
        <row r="208">
          <cell r="A208" t="str">
            <v>MPN206</v>
          </cell>
          <cell r="B208" t="str">
            <v xml:space="preserve"> </v>
          </cell>
          <cell r="Z208">
            <v>0</v>
          </cell>
          <cell r="AP208">
            <v>0</v>
          </cell>
          <cell r="AV208">
            <v>0</v>
          </cell>
          <cell r="BN208">
            <v>0</v>
          </cell>
          <cell r="BT208">
            <v>0</v>
          </cell>
        </row>
        <row r="209">
          <cell r="A209" t="str">
            <v>MPN207</v>
          </cell>
          <cell r="B209">
            <v>1476.504506</v>
          </cell>
          <cell r="Z209">
            <v>851.83350000000007</v>
          </cell>
          <cell r="AP209">
            <v>668.745</v>
          </cell>
          <cell r="AV209">
            <v>591.9764806107745</v>
          </cell>
          <cell r="BN209">
            <v>593.04525000000001</v>
          </cell>
          <cell r="BT209">
            <v>947.63549999999998</v>
          </cell>
        </row>
        <row r="210">
          <cell r="A210" t="str">
            <v>MPN208</v>
          </cell>
          <cell r="B210">
            <v>291.1219691</v>
          </cell>
          <cell r="Z210">
            <v>277.68300000000005</v>
          </cell>
          <cell r="AP210">
            <v>476.30099999999999</v>
          </cell>
          <cell r="AV210">
            <v>487.76593314920717</v>
          </cell>
          <cell r="BN210">
            <v>299.76974999999999</v>
          </cell>
          <cell r="BT210">
            <v>238.90229999999997</v>
          </cell>
        </row>
        <row r="211">
          <cell r="A211" t="str">
            <v>MPN209</v>
          </cell>
          <cell r="B211">
            <v>70.406924279999998</v>
          </cell>
          <cell r="Z211">
            <v>29.760079999999999</v>
          </cell>
          <cell r="AP211">
            <v>37.120649999999998</v>
          </cell>
          <cell r="AV211">
            <v>40.92833772237308</v>
          </cell>
          <cell r="BN211">
            <v>22.942500000000003</v>
          </cell>
          <cell r="BT211">
            <v>25.116630000000001</v>
          </cell>
        </row>
        <row r="212">
          <cell r="A212" t="str">
            <v>MPN210</v>
          </cell>
          <cell r="B212">
            <v>399.2750719</v>
          </cell>
          <cell r="Z212">
            <v>285.58950000000004</v>
          </cell>
          <cell r="AP212">
            <v>301.35000000000002</v>
          </cell>
          <cell r="AV212">
            <v>275.76954204606881</v>
          </cell>
          <cell r="BN212">
            <v>252.09502500000002</v>
          </cell>
          <cell r="BT212">
            <v>295.22500000000002</v>
          </cell>
        </row>
        <row r="213">
          <cell r="A213" t="str">
            <v>MPN211</v>
          </cell>
          <cell r="B213">
            <v>110.2890309</v>
          </cell>
          <cell r="Z213">
            <v>92.337699999999998</v>
          </cell>
          <cell r="AP213">
            <v>103.520025</v>
          </cell>
          <cell r="AV213">
            <v>79.186926233120616</v>
          </cell>
          <cell r="BN213">
            <v>105.60795</v>
          </cell>
          <cell r="BT213">
            <v>80.7898</v>
          </cell>
        </row>
        <row r="214">
          <cell r="A214" t="str">
            <v>MPN212</v>
          </cell>
          <cell r="B214" t="str">
            <v xml:space="preserve"> </v>
          </cell>
          <cell r="Z214">
            <v>0</v>
          </cell>
          <cell r="AP214">
            <v>0</v>
          </cell>
          <cell r="AV214">
            <v>0</v>
          </cell>
          <cell r="BN214">
            <v>0</v>
          </cell>
          <cell r="BT214">
            <v>0</v>
          </cell>
        </row>
        <row r="215">
          <cell r="A215" t="str">
            <v>MPN213</v>
          </cell>
          <cell r="B215">
            <v>245.69979459999999</v>
          </cell>
          <cell r="Z215">
            <v>44.230200000000004</v>
          </cell>
          <cell r="AP215">
            <v>83.400450000000006</v>
          </cell>
          <cell r="AV215">
            <v>183.4429361065329</v>
          </cell>
          <cell r="BN215">
            <v>96.548024999999996</v>
          </cell>
          <cell r="BT215">
            <v>120.9019</v>
          </cell>
        </row>
        <row r="216">
          <cell r="A216" t="str">
            <v>MPN214</v>
          </cell>
          <cell r="B216">
            <v>46.360532280000001</v>
          </cell>
          <cell r="Z216">
            <v>12.207090000000001</v>
          </cell>
          <cell r="AP216">
            <v>3.9516750000000003</v>
          </cell>
          <cell r="AV216">
            <v>12.240830440816737</v>
          </cell>
          <cell r="BN216">
            <v>0</v>
          </cell>
          <cell r="BT216">
            <v>78.964235000000002</v>
          </cell>
        </row>
        <row r="217">
          <cell r="A217" t="str">
            <v>MPN215</v>
          </cell>
          <cell r="B217">
            <v>340.72679729999999</v>
          </cell>
          <cell r="Z217">
            <v>93.690100000000015</v>
          </cell>
          <cell r="AP217">
            <v>108.12112500000001</v>
          </cell>
          <cell r="AV217">
            <v>125.77666234390018</v>
          </cell>
          <cell r="BN217">
            <v>62.370840000000001</v>
          </cell>
          <cell r="BT217">
            <v>87.686550000000011</v>
          </cell>
        </row>
        <row r="218">
          <cell r="A218" t="str">
            <v>MPN216</v>
          </cell>
          <cell r="B218">
            <v>427.53005230000002</v>
          </cell>
          <cell r="Z218">
            <v>130.09185000000002</v>
          </cell>
          <cell r="AP218">
            <v>155.176875</v>
          </cell>
          <cell r="AV218">
            <v>180.06683533372194</v>
          </cell>
          <cell r="BN218">
            <v>80.224147500000001</v>
          </cell>
          <cell r="BT218">
            <v>130.66970000000001</v>
          </cell>
        </row>
        <row r="219">
          <cell r="A219" t="str">
            <v>MPN217</v>
          </cell>
          <cell r="B219">
            <v>258.62200319999999</v>
          </cell>
          <cell r="Z219">
            <v>109.11354999999999</v>
          </cell>
          <cell r="AP219">
            <v>151.20630000000003</v>
          </cell>
          <cell r="AV219">
            <v>171.03304252029864</v>
          </cell>
          <cell r="BN219">
            <v>84.470925000000008</v>
          </cell>
          <cell r="BT219">
            <v>108.17660000000001</v>
          </cell>
        </row>
        <row r="220">
          <cell r="A220" t="str">
            <v>MPN218</v>
          </cell>
          <cell r="B220">
            <v>483.78629230000001</v>
          </cell>
          <cell r="Z220">
            <v>157.5735</v>
          </cell>
          <cell r="AP220">
            <v>207.53092500000002</v>
          </cell>
          <cell r="AV220">
            <v>223.24080527316639</v>
          </cell>
          <cell r="BN220">
            <v>147.67462500000002</v>
          </cell>
          <cell r="BT220">
            <v>202.10015000000001</v>
          </cell>
        </row>
        <row r="221">
          <cell r="A221" t="str">
            <v>MPN219</v>
          </cell>
          <cell r="B221">
            <v>203.71249839999999</v>
          </cell>
          <cell r="Z221">
            <v>218.99955000000003</v>
          </cell>
          <cell r="AP221">
            <v>318.60674999999998</v>
          </cell>
          <cell r="AV221">
            <v>422.04422743424448</v>
          </cell>
          <cell r="BN221">
            <v>253.33875</v>
          </cell>
          <cell r="BT221">
            <v>208.93949999999998</v>
          </cell>
        </row>
        <row r="222">
          <cell r="A222" t="str">
            <v>MPN220</v>
          </cell>
          <cell r="B222">
            <v>546.83926310000004</v>
          </cell>
          <cell r="Z222">
            <v>257.01375000000002</v>
          </cell>
          <cell r="AP222">
            <v>420.23099999999999</v>
          </cell>
          <cell r="AV222">
            <v>497.4763587358371</v>
          </cell>
          <cell r="BN222">
            <v>317.34675000000004</v>
          </cell>
          <cell r="BT222">
            <v>278.54399999999998</v>
          </cell>
        </row>
        <row r="223">
          <cell r="A223" t="str">
            <v>MPN221</v>
          </cell>
          <cell r="B223">
            <v>76.97038105</v>
          </cell>
          <cell r="Z223">
            <v>76.726299999999995</v>
          </cell>
          <cell r="AP223">
            <v>73.370325000000008</v>
          </cell>
          <cell r="AV223">
            <v>106.15622822229749</v>
          </cell>
          <cell r="BN223">
            <v>60.997650000000007</v>
          </cell>
          <cell r="BT223">
            <v>77.522900000000007</v>
          </cell>
        </row>
        <row r="224">
          <cell r="A224" t="str">
            <v>MPN222</v>
          </cell>
          <cell r="B224">
            <v>58.633718940000001</v>
          </cell>
          <cell r="Z224">
            <v>4.9000000000000004</v>
          </cell>
          <cell r="AP224">
            <v>11.846467499999999</v>
          </cell>
          <cell r="AV224">
            <v>16.872461559340014</v>
          </cell>
          <cell r="BN224">
            <v>0</v>
          </cell>
          <cell r="BT224">
            <v>0</v>
          </cell>
        </row>
        <row r="225">
          <cell r="A225" t="str">
            <v>MPN223</v>
          </cell>
          <cell r="B225">
            <v>66.764103079999998</v>
          </cell>
          <cell r="Z225">
            <v>39.544540000000005</v>
          </cell>
          <cell r="AP225">
            <v>48.155205000000002</v>
          </cell>
          <cell r="AV225">
            <v>53.26595287871902</v>
          </cell>
          <cell r="BN225">
            <v>43.323682500000004</v>
          </cell>
          <cell r="BT225">
            <v>35.46284</v>
          </cell>
        </row>
        <row r="226">
          <cell r="A226" t="str">
            <v>MPN224</v>
          </cell>
          <cell r="B226">
            <v>47.406764039999999</v>
          </cell>
          <cell r="Z226">
            <v>33.821935000000003</v>
          </cell>
          <cell r="AP226">
            <v>44.878575000000005</v>
          </cell>
          <cell r="AV226">
            <v>50.260770799573883</v>
          </cell>
          <cell r="BN226">
            <v>8.4525000000000006</v>
          </cell>
          <cell r="BT226">
            <v>15.204140000000001</v>
          </cell>
        </row>
        <row r="227">
          <cell r="A227" t="str">
            <v>MPN225</v>
          </cell>
          <cell r="B227">
            <v>216.19450140000001</v>
          </cell>
          <cell r="Z227">
            <v>171.48285000000001</v>
          </cell>
          <cell r="AP227">
            <v>320.44424999999995</v>
          </cell>
          <cell r="AV227">
            <v>299.53001269204628</v>
          </cell>
          <cell r="BN227">
            <v>180.34275</v>
          </cell>
          <cell r="BT227">
            <v>157.83914999999999</v>
          </cell>
        </row>
        <row r="228">
          <cell r="A228" t="str">
            <v>MPN226</v>
          </cell>
          <cell r="B228">
            <v>405.4988396</v>
          </cell>
          <cell r="Z228">
            <v>196.59325000000001</v>
          </cell>
          <cell r="AP228">
            <v>289.50914999999998</v>
          </cell>
          <cell r="AV228">
            <v>383.08603795593018</v>
          </cell>
          <cell r="BN228">
            <v>174.30945000000003</v>
          </cell>
          <cell r="BT228">
            <v>183.95580000000004</v>
          </cell>
        </row>
        <row r="229">
          <cell r="A229" t="str">
            <v>MPN227</v>
          </cell>
          <cell r="B229">
            <v>675.75237800000002</v>
          </cell>
          <cell r="Z229">
            <v>485.25750000000011</v>
          </cell>
          <cell r="AP229">
            <v>859.91849999999999</v>
          </cell>
          <cell r="AV229">
            <v>767.15256470844497</v>
          </cell>
          <cell r="BN229">
            <v>506.48850000000004</v>
          </cell>
          <cell r="BT229">
            <v>540.20050000000003</v>
          </cell>
        </row>
        <row r="230">
          <cell r="A230" t="str">
            <v>MPN228</v>
          </cell>
          <cell r="B230">
            <v>451.34336719999999</v>
          </cell>
          <cell r="Z230">
            <v>327.2955</v>
          </cell>
          <cell r="AP230">
            <v>648.02850000000001</v>
          </cell>
          <cell r="AV230">
            <v>567.11187325100286</v>
          </cell>
          <cell r="BN230">
            <v>429.24525</v>
          </cell>
          <cell r="BT230">
            <v>335.14949999999999</v>
          </cell>
        </row>
        <row r="231">
          <cell r="A231" t="str">
            <v>MPN229</v>
          </cell>
          <cell r="B231">
            <v>248.7009869</v>
          </cell>
          <cell r="Z231">
            <v>238.74654999999998</v>
          </cell>
          <cell r="AP231">
            <v>241.17660000000001</v>
          </cell>
          <cell r="AV231">
            <v>243.08113693867659</v>
          </cell>
          <cell r="BN231">
            <v>173.1891</v>
          </cell>
          <cell r="BT231">
            <v>218.29465000000002</v>
          </cell>
        </row>
        <row r="232">
          <cell r="A232" t="str">
            <v>MPN230</v>
          </cell>
          <cell r="B232">
            <v>160.46331810000001</v>
          </cell>
          <cell r="Z232">
            <v>285.35500000000002</v>
          </cell>
          <cell r="AP232">
            <v>319.45725000000004</v>
          </cell>
          <cell r="AV232">
            <v>509.47017238905607</v>
          </cell>
          <cell r="BN232">
            <v>254.20500000000004</v>
          </cell>
          <cell r="BT232">
            <v>258.62899999999996</v>
          </cell>
        </row>
        <row r="233">
          <cell r="A233" t="str">
            <v>MPN231</v>
          </cell>
          <cell r="B233">
            <v>18.837340730000001</v>
          </cell>
          <cell r="Z233">
            <v>89.296899999999994</v>
          </cell>
          <cell r="AP233">
            <v>181.67309999999998</v>
          </cell>
          <cell r="AV233">
            <v>184.70995421297442</v>
          </cell>
          <cell r="BN233">
            <v>137.14417500000002</v>
          </cell>
          <cell r="BT233">
            <v>97.18065</v>
          </cell>
        </row>
        <row r="234">
          <cell r="A234" t="str">
            <v>MPN232</v>
          </cell>
          <cell r="B234">
            <v>127.9406427</v>
          </cell>
          <cell r="Z234">
            <v>73.512250000000009</v>
          </cell>
          <cell r="AP234">
            <v>80.85945000000001</v>
          </cell>
          <cell r="AV234">
            <v>102.60269160162595</v>
          </cell>
          <cell r="BN234">
            <v>90.303674999999998</v>
          </cell>
          <cell r="BT234">
            <v>61.922699999999999</v>
          </cell>
        </row>
        <row r="235">
          <cell r="A235" t="str">
            <v>MPN233</v>
          </cell>
          <cell r="B235">
            <v>243.92947799999999</v>
          </cell>
          <cell r="Z235">
            <v>172.67670000000001</v>
          </cell>
          <cell r="AP235">
            <v>179.15100000000001</v>
          </cell>
          <cell r="AV235">
            <v>114.95267740318647</v>
          </cell>
          <cell r="BN235">
            <v>173.22480000000002</v>
          </cell>
          <cell r="BT235">
            <v>93.237199999999987</v>
          </cell>
        </row>
        <row r="236">
          <cell r="A236" t="str">
            <v>MPN234</v>
          </cell>
          <cell r="B236">
            <v>7.3357814240000003</v>
          </cell>
          <cell r="Z236">
            <v>0.99424499999999993</v>
          </cell>
          <cell r="AP236">
            <v>7.6125000000000007</v>
          </cell>
          <cell r="AV236">
            <v>1.0993193055429549</v>
          </cell>
          <cell r="BN236">
            <v>0</v>
          </cell>
          <cell r="BT236">
            <v>0</v>
          </cell>
        </row>
        <row r="237">
          <cell r="A237" t="str">
            <v>MPN235</v>
          </cell>
          <cell r="B237">
            <v>26.356963789999998</v>
          </cell>
          <cell r="Z237">
            <v>2.7505799999999998</v>
          </cell>
          <cell r="AP237">
            <v>2.1308699999999998</v>
          </cell>
          <cell r="AV237">
            <v>12.636725059386375</v>
          </cell>
          <cell r="BN237">
            <v>0</v>
          </cell>
          <cell r="BT237">
            <v>0.61789000000000005</v>
          </cell>
        </row>
        <row r="238">
          <cell r="A238" t="str">
            <v>MPN236</v>
          </cell>
          <cell r="B238">
            <v>97.199027490000006</v>
          </cell>
          <cell r="Z238">
            <v>58.475900000000003</v>
          </cell>
          <cell r="AP238">
            <v>79.487099999999998</v>
          </cell>
          <cell r="AV238">
            <v>66.382414638800583</v>
          </cell>
          <cell r="BN238">
            <v>54.514477499999998</v>
          </cell>
          <cell r="BT238">
            <v>56.288399999999996</v>
          </cell>
        </row>
        <row r="239">
          <cell r="A239" t="str">
            <v>MPN237</v>
          </cell>
          <cell r="B239">
            <v>310.07784820000001</v>
          </cell>
          <cell r="Z239">
            <v>166.7449</v>
          </cell>
          <cell r="AP239">
            <v>189.93450000000001</v>
          </cell>
          <cell r="AV239">
            <v>205.99631949317919</v>
          </cell>
          <cell r="BN239">
            <v>148.7346</v>
          </cell>
          <cell r="BT239">
            <v>161.76824999999999</v>
          </cell>
        </row>
        <row r="240">
          <cell r="A240" t="str">
            <v>MPN238</v>
          </cell>
          <cell r="B240">
            <v>180.2441748</v>
          </cell>
          <cell r="Z240">
            <v>101.28545000000001</v>
          </cell>
          <cell r="AP240">
            <v>110.92935000000001</v>
          </cell>
          <cell r="AV240">
            <v>107.98364766373177</v>
          </cell>
          <cell r="BN240">
            <v>92.142224999999996</v>
          </cell>
          <cell r="BT240">
            <v>95.617550000000008</v>
          </cell>
        </row>
        <row r="241">
          <cell r="A241" t="str">
            <v>MPN239</v>
          </cell>
          <cell r="B241">
            <v>293.71976000000001</v>
          </cell>
          <cell r="Z241">
            <v>149.2407</v>
          </cell>
          <cell r="AP241">
            <v>69.925274999999999</v>
          </cell>
          <cell r="AV241">
            <v>122.92781356255229</v>
          </cell>
          <cell r="BN241">
            <v>47.529825000000002</v>
          </cell>
          <cell r="BT241">
            <v>158.95249999999999</v>
          </cell>
        </row>
        <row r="242">
          <cell r="A242" t="str">
            <v>MPN240</v>
          </cell>
          <cell r="B242">
            <v>301.29642469999999</v>
          </cell>
          <cell r="Z242">
            <v>193.11145000000002</v>
          </cell>
          <cell r="AP242">
            <v>213.97792500000003</v>
          </cell>
          <cell r="AV242">
            <v>178.49917821840108</v>
          </cell>
          <cell r="BN242">
            <v>196.70647499999998</v>
          </cell>
          <cell r="BT242">
            <v>192.53290000000001</v>
          </cell>
        </row>
        <row r="243">
          <cell r="A243" t="str">
            <v>MPN241</v>
          </cell>
          <cell r="B243">
            <v>44.287134819999999</v>
          </cell>
          <cell r="Z243">
            <v>190.33</v>
          </cell>
          <cell r="AP243">
            <v>0</v>
          </cell>
          <cell r="AV243">
            <v>7.8298447749642905</v>
          </cell>
          <cell r="BN243">
            <v>0</v>
          </cell>
          <cell r="BT243">
            <v>0</v>
          </cell>
        </row>
        <row r="244">
          <cell r="A244" t="str">
            <v>MPN242</v>
          </cell>
          <cell r="B244" t="str">
            <v xml:space="preserve"> </v>
          </cell>
          <cell r="Z244">
            <v>0</v>
          </cell>
          <cell r="AP244">
            <v>0</v>
          </cell>
          <cell r="AV244">
            <v>0</v>
          </cell>
          <cell r="BN244">
            <v>0</v>
          </cell>
          <cell r="BT244">
            <v>0</v>
          </cell>
        </row>
        <row r="245">
          <cell r="A245" t="str">
            <v>MPN243</v>
          </cell>
          <cell r="B245">
            <v>367.99629240000002</v>
          </cell>
          <cell r="Z245">
            <v>203.79975000000005</v>
          </cell>
          <cell r="AP245">
            <v>272.8005</v>
          </cell>
          <cell r="AV245">
            <v>275.14271510662996</v>
          </cell>
          <cell r="BN245">
            <v>203.650125</v>
          </cell>
          <cell r="BT245">
            <v>205.71425000000002</v>
          </cell>
        </row>
        <row r="246">
          <cell r="A246" t="str">
            <v>MPN244</v>
          </cell>
          <cell r="B246">
            <v>147.6659727</v>
          </cell>
          <cell r="Z246">
            <v>83.651750000000007</v>
          </cell>
          <cell r="AP246">
            <v>83.087025000000011</v>
          </cell>
          <cell r="AV246">
            <v>88.159609945768466</v>
          </cell>
          <cell r="BN246">
            <v>69.892200000000003</v>
          </cell>
          <cell r="BT246">
            <v>79.097200000000001</v>
          </cell>
        </row>
        <row r="247">
          <cell r="A247" t="str">
            <v>MPN245</v>
          </cell>
          <cell r="B247">
            <v>141.95842139999999</v>
          </cell>
          <cell r="Z247">
            <v>196.51414999999997</v>
          </cell>
          <cell r="AP247">
            <v>194.68732500000004</v>
          </cell>
          <cell r="AV247">
            <v>144.71605512501714</v>
          </cell>
          <cell r="BN247">
            <v>193.2945</v>
          </cell>
          <cell r="BT247">
            <v>206.03065000000001</v>
          </cell>
        </row>
        <row r="248">
          <cell r="A248" t="str">
            <v>MPN246</v>
          </cell>
          <cell r="B248">
            <v>335.41880209999999</v>
          </cell>
          <cell r="Z248">
            <v>288.2355</v>
          </cell>
          <cell r="AP248">
            <v>233.51474999999999</v>
          </cell>
          <cell r="AV248">
            <v>165.93401491927258</v>
          </cell>
          <cell r="BN248">
            <v>201.19575000000003</v>
          </cell>
          <cell r="BT248">
            <v>304.815</v>
          </cell>
        </row>
        <row r="249">
          <cell r="A249" t="str">
            <v>MPN247</v>
          </cell>
          <cell r="B249">
            <v>135.7068155</v>
          </cell>
          <cell r="Z249">
            <v>150.40550000000002</v>
          </cell>
          <cell r="AP249">
            <v>142.975875</v>
          </cell>
          <cell r="AV249">
            <v>123.67169268097241</v>
          </cell>
          <cell r="BN249">
            <v>126.51555000000002</v>
          </cell>
          <cell r="BT249">
            <v>117.43165</v>
          </cell>
        </row>
        <row r="250">
          <cell r="A250" t="str">
            <v>MPN248</v>
          </cell>
          <cell r="B250">
            <v>90.059285310000007</v>
          </cell>
          <cell r="Z250">
            <v>28.830304999999999</v>
          </cell>
          <cell r="AP250">
            <v>32.577825000000004</v>
          </cell>
          <cell r="AV250">
            <v>39.223265372109971</v>
          </cell>
          <cell r="BN250">
            <v>18.952500000000001</v>
          </cell>
          <cell r="BT250">
            <v>25.552764999999997</v>
          </cell>
        </row>
        <row r="251">
          <cell r="A251" t="str">
            <v>MPN249</v>
          </cell>
          <cell r="B251" t="str">
            <v xml:space="preserve"> </v>
          </cell>
          <cell r="Z251">
            <v>0</v>
          </cell>
          <cell r="AP251">
            <v>0</v>
          </cell>
          <cell r="AV251">
            <v>0</v>
          </cell>
          <cell r="BN251">
            <v>0</v>
          </cell>
          <cell r="BT251">
            <v>0</v>
          </cell>
        </row>
        <row r="252">
          <cell r="A252" t="str">
            <v>MPN250</v>
          </cell>
          <cell r="B252">
            <v>390.08900619999997</v>
          </cell>
          <cell r="Z252">
            <v>971.83449999999993</v>
          </cell>
          <cell r="AP252">
            <v>715.29674999999997</v>
          </cell>
          <cell r="AV252">
            <v>588.6934525710783</v>
          </cell>
          <cell r="BN252">
            <v>585.19650000000001</v>
          </cell>
          <cell r="BT252">
            <v>969.96199999999999</v>
          </cell>
        </row>
        <row r="253">
          <cell r="A253" t="str">
            <v>MPN251</v>
          </cell>
          <cell r="B253">
            <v>66.558967240000001</v>
          </cell>
          <cell r="Z253">
            <v>41.554100000000005</v>
          </cell>
          <cell r="AP253">
            <v>38.589494999999999</v>
          </cell>
          <cell r="AV253">
            <v>32.565565733392376</v>
          </cell>
          <cell r="BN253">
            <v>43.639942500000004</v>
          </cell>
          <cell r="BT253">
            <v>38.246355000000001</v>
          </cell>
        </row>
        <row r="254">
          <cell r="A254" t="str">
            <v>MPN252</v>
          </cell>
          <cell r="B254">
            <v>241.20520819999999</v>
          </cell>
          <cell r="Z254">
            <v>160.43965000000003</v>
          </cell>
          <cell r="AP254">
            <v>134.21257500000002</v>
          </cell>
          <cell r="AV254">
            <v>134.30783818761577</v>
          </cell>
          <cell r="BN254">
            <v>136.88535000000002</v>
          </cell>
          <cell r="BT254">
            <v>172.02149999999997</v>
          </cell>
        </row>
        <row r="255">
          <cell r="A255" t="str">
            <v>MPN253</v>
          </cell>
          <cell r="B255">
            <v>59.90341737</v>
          </cell>
          <cell r="Z255">
            <v>0</v>
          </cell>
          <cell r="AP255">
            <v>0</v>
          </cell>
          <cell r="AV255">
            <v>0</v>
          </cell>
          <cell r="BN255">
            <v>0</v>
          </cell>
          <cell r="BT255">
            <v>0</v>
          </cell>
        </row>
        <row r="256">
          <cell r="A256" t="str">
            <v>MPN254</v>
          </cell>
          <cell r="B256">
            <v>382.29775869999997</v>
          </cell>
          <cell r="Z256">
            <v>127.0521</v>
          </cell>
          <cell r="AP256">
            <v>134.69977500000002</v>
          </cell>
          <cell r="AV256">
            <v>145.11505310478012</v>
          </cell>
          <cell r="BN256">
            <v>145.40032500000001</v>
          </cell>
          <cell r="BT256">
            <v>214.25005000000002</v>
          </cell>
        </row>
        <row r="257">
          <cell r="A257" t="str">
            <v>MPN255</v>
          </cell>
          <cell r="B257">
            <v>407.507679</v>
          </cell>
          <cell r="Z257">
            <v>236.80685000000003</v>
          </cell>
          <cell r="AP257">
            <v>251.37</v>
          </cell>
          <cell r="AV257">
            <v>258.65396676572061</v>
          </cell>
          <cell r="BN257">
            <v>212.09790000000001</v>
          </cell>
          <cell r="BT257">
            <v>284.29450000000003</v>
          </cell>
        </row>
        <row r="258">
          <cell r="A258" t="str">
            <v>MPN256</v>
          </cell>
          <cell r="B258">
            <v>338.2102142</v>
          </cell>
          <cell r="Z258">
            <v>212.78459999999998</v>
          </cell>
          <cell r="AP258">
            <v>205.657725</v>
          </cell>
          <cell r="AV258">
            <v>251.8067114370611</v>
          </cell>
          <cell r="BN258">
            <v>199.432275</v>
          </cell>
          <cell r="BT258">
            <v>198.34045</v>
          </cell>
        </row>
        <row r="259">
          <cell r="A259" t="str">
            <v>MPN257</v>
          </cell>
          <cell r="B259">
            <v>68.862969390000004</v>
          </cell>
          <cell r="Z259">
            <v>84.009450000000001</v>
          </cell>
          <cell r="AP259">
            <v>90.810825000000008</v>
          </cell>
          <cell r="AV259">
            <v>95.979424771014351</v>
          </cell>
          <cell r="BN259">
            <v>71.948100000000011</v>
          </cell>
          <cell r="BT259">
            <v>79.168950000000009</v>
          </cell>
        </row>
        <row r="260">
          <cell r="A260" t="str">
            <v>MPN258</v>
          </cell>
          <cell r="B260">
            <v>296.75289029999999</v>
          </cell>
          <cell r="Z260">
            <v>282.70550000000003</v>
          </cell>
          <cell r="AP260">
            <v>217.278075</v>
          </cell>
          <cell r="AV260">
            <v>136.28812962436533</v>
          </cell>
          <cell r="BN260">
            <v>246.80985000000001</v>
          </cell>
          <cell r="BT260">
            <v>333.79850000000005</v>
          </cell>
        </row>
        <row r="261">
          <cell r="A261" t="str">
            <v>MPN259</v>
          </cell>
          <cell r="B261">
            <v>173.89552320000001</v>
          </cell>
          <cell r="Z261">
            <v>115.79785</v>
          </cell>
          <cell r="AP261">
            <v>116.79727500000001</v>
          </cell>
          <cell r="AV261">
            <v>68.155004723902607</v>
          </cell>
          <cell r="BN261">
            <v>100.71232500000001</v>
          </cell>
          <cell r="BT261">
            <v>147.74200000000002</v>
          </cell>
        </row>
        <row r="262">
          <cell r="A262" t="str">
            <v>MPN260</v>
          </cell>
          <cell r="B262">
            <v>384.26867199999998</v>
          </cell>
          <cell r="Z262">
            <v>101.85787499999999</v>
          </cell>
          <cell r="AP262">
            <v>131.7834</v>
          </cell>
          <cell r="AV262">
            <v>72.022612399126899</v>
          </cell>
          <cell r="BN262">
            <v>63.262500000000003</v>
          </cell>
          <cell r="BT262">
            <v>129.85059500000003</v>
          </cell>
        </row>
        <row r="263">
          <cell r="A263" t="str">
            <v>MPN261</v>
          </cell>
          <cell r="B263">
            <v>441.84315830000003</v>
          </cell>
          <cell r="Z263">
            <v>296.17349999999999</v>
          </cell>
          <cell r="AP263">
            <v>282.17700000000002</v>
          </cell>
          <cell r="AV263">
            <v>318.99182545098682</v>
          </cell>
          <cell r="BN263">
            <v>265.8075</v>
          </cell>
          <cell r="BT263">
            <v>291.43800000000005</v>
          </cell>
        </row>
        <row r="264">
          <cell r="A264" t="str">
            <v>MPN262</v>
          </cell>
          <cell r="B264">
            <v>140.2144098</v>
          </cell>
          <cell r="Z264">
            <v>74.922399999999996</v>
          </cell>
          <cell r="AP264">
            <v>80.271450000000002</v>
          </cell>
          <cell r="AV264">
            <v>63.176172094488706</v>
          </cell>
          <cell r="BN264">
            <v>58.489094999999999</v>
          </cell>
          <cell r="BT264">
            <v>69.742750000000001</v>
          </cell>
        </row>
        <row r="265">
          <cell r="A265" t="str">
            <v>MPN263</v>
          </cell>
          <cell r="B265">
            <v>1164.114231</v>
          </cell>
          <cell r="Z265">
            <v>2178.7395000000001</v>
          </cell>
          <cell r="AP265">
            <v>2295.8250000000003</v>
          </cell>
          <cell r="AV265">
            <v>1532.02371939866</v>
          </cell>
          <cell r="BN265">
            <v>1872.0975000000003</v>
          </cell>
          <cell r="BT265">
            <v>2033.941</v>
          </cell>
        </row>
        <row r="266">
          <cell r="A266" t="str">
            <v>MPN264</v>
          </cell>
          <cell r="B266">
            <v>161.40403209999999</v>
          </cell>
          <cell r="Z266">
            <v>93.489199999999997</v>
          </cell>
          <cell r="AP266">
            <v>79.669800000000009</v>
          </cell>
          <cell r="AV266">
            <v>70.261931699295502</v>
          </cell>
          <cell r="BN266">
            <v>43.890524999999997</v>
          </cell>
          <cell r="BT266">
            <v>58.248750000000008</v>
          </cell>
        </row>
        <row r="267">
          <cell r="A267" t="str">
            <v>MPN265</v>
          </cell>
          <cell r="B267">
            <v>157.7216075</v>
          </cell>
          <cell r="Z267">
            <v>105.57715</v>
          </cell>
          <cell r="AP267">
            <v>117.643575</v>
          </cell>
          <cell r="AV267">
            <v>110.46357472435609</v>
          </cell>
          <cell r="BN267">
            <v>137.90070000000003</v>
          </cell>
          <cell r="BT267">
            <v>135.57669999999999</v>
          </cell>
        </row>
        <row r="268">
          <cell r="A268" t="str">
            <v>MPN266</v>
          </cell>
          <cell r="B268">
            <v>419.46748789999998</v>
          </cell>
          <cell r="Z268">
            <v>281.37025</v>
          </cell>
          <cell r="AP268">
            <v>325.3005</v>
          </cell>
          <cell r="AV268">
            <v>391.88749818045443</v>
          </cell>
          <cell r="BN268">
            <v>261.10874999999999</v>
          </cell>
          <cell r="BT268">
            <v>284.19300000000004</v>
          </cell>
        </row>
        <row r="269">
          <cell r="A269" t="str">
            <v>MPN267</v>
          </cell>
          <cell r="B269">
            <v>583.58009719999995</v>
          </cell>
          <cell r="Z269">
            <v>602.8365</v>
          </cell>
          <cell r="AP269">
            <v>628.50900000000001</v>
          </cell>
          <cell r="AV269">
            <v>596.5279356605846</v>
          </cell>
          <cell r="BN269">
            <v>502.45125000000007</v>
          </cell>
          <cell r="BT269">
            <v>577.98650000000009</v>
          </cell>
        </row>
        <row r="270">
          <cell r="A270" t="str">
            <v>MPN268</v>
          </cell>
          <cell r="B270">
            <v>104.477222</v>
          </cell>
          <cell r="Z270">
            <v>139.371995</v>
          </cell>
          <cell r="AP270">
            <v>124.06905</v>
          </cell>
          <cell r="AV270">
            <v>183.50411233156723</v>
          </cell>
          <cell r="BN270">
            <v>102.79767750000001</v>
          </cell>
          <cell r="BT270">
            <v>149.26765</v>
          </cell>
        </row>
        <row r="271">
          <cell r="A271" t="str">
            <v>MPN269</v>
          </cell>
          <cell r="B271">
            <v>127.35772900000001</v>
          </cell>
          <cell r="Z271">
            <v>54.577249999999999</v>
          </cell>
          <cell r="AP271">
            <v>55.594350000000006</v>
          </cell>
          <cell r="AV271">
            <v>50.007082780207881</v>
          </cell>
          <cell r="BN271">
            <v>41.4593025</v>
          </cell>
          <cell r="BT271">
            <v>58.696400000000004</v>
          </cell>
        </row>
        <row r="272">
          <cell r="A272" t="str">
            <v>MPN270</v>
          </cell>
          <cell r="B272" t="str">
            <v xml:space="preserve"> </v>
          </cell>
          <cell r="Z272">
            <v>0</v>
          </cell>
          <cell r="AP272">
            <v>0</v>
          </cell>
          <cell r="AV272">
            <v>0</v>
          </cell>
          <cell r="BN272">
            <v>0</v>
          </cell>
          <cell r="BT272">
            <v>0</v>
          </cell>
        </row>
        <row r="273">
          <cell r="A273" t="str">
            <v>MPN271</v>
          </cell>
          <cell r="B273">
            <v>97.727449789999994</v>
          </cell>
          <cell r="Z273">
            <v>41.316099999999999</v>
          </cell>
          <cell r="AP273">
            <v>33.783435000000004</v>
          </cell>
          <cell r="AV273">
            <v>41.900433610203009</v>
          </cell>
          <cell r="BN273">
            <v>16.380000000000003</v>
          </cell>
          <cell r="BT273">
            <v>16.926035000000002</v>
          </cell>
        </row>
        <row r="274">
          <cell r="A274" t="str">
            <v>MPN272</v>
          </cell>
          <cell r="B274">
            <v>225.74259319999999</v>
          </cell>
          <cell r="Z274">
            <v>98.444849999999974</v>
          </cell>
          <cell r="AP274">
            <v>75.420450000000002</v>
          </cell>
          <cell r="AV274">
            <v>58.418861017958889</v>
          </cell>
          <cell r="BN274">
            <v>59.193224999999998</v>
          </cell>
          <cell r="BT274">
            <v>85.224300000000014</v>
          </cell>
        </row>
        <row r="275">
          <cell r="A275" t="str">
            <v>MPN273</v>
          </cell>
          <cell r="B275">
            <v>481.67031329999998</v>
          </cell>
          <cell r="Z275">
            <v>651.10149999999999</v>
          </cell>
          <cell r="AP275">
            <v>697.58325000000002</v>
          </cell>
          <cell r="AV275">
            <v>607.38497431042708</v>
          </cell>
          <cell r="BN275">
            <v>657.87225000000001</v>
          </cell>
          <cell r="BT275">
            <v>609.077</v>
          </cell>
        </row>
        <row r="276">
          <cell r="A276" t="str">
            <v>MPN274</v>
          </cell>
          <cell r="B276">
            <v>5.9244483040000002</v>
          </cell>
          <cell r="Z276">
            <v>0</v>
          </cell>
          <cell r="AP276">
            <v>0</v>
          </cell>
          <cell r="AV276">
            <v>0</v>
          </cell>
          <cell r="BN276">
            <v>0</v>
          </cell>
          <cell r="BT276">
            <v>0</v>
          </cell>
        </row>
        <row r="277">
          <cell r="A277" t="str">
            <v>MPN275</v>
          </cell>
          <cell r="B277">
            <v>421.34389929999998</v>
          </cell>
          <cell r="Z277">
            <v>21.526049999999998</v>
          </cell>
          <cell r="AP277">
            <v>35.439075000000003</v>
          </cell>
          <cell r="AV277">
            <v>23.812052982236587</v>
          </cell>
          <cell r="BN277">
            <v>2.7200250000000001</v>
          </cell>
          <cell r="BT277">
            <v>63.402149999999999</v>
          </cell>
        </row>
        <row r="278">
          <cell r="A278" t="str">
            <v>MPN276</v>
          </cell>
          <cell r="B278">
            <v>173.14231190000001</v>
          </cell>
          <cell r="Z278">
            <v>34.342840000000002</v>
          </cell>
          <cell r="AP278">
            <v>7.8104250000000004</v>
          </cell>
          <cell r="AV278">
            <v>35.820948218352726</v>
          </cell>
          <cell r="BN278">
            <v>49.744222499999999</v>
          </cell>
          <cell r="BT278">
            <v>54.047699999999999</v>
          </cell>
        </row>
        <row r="279">
          <cell r="A279" t="str">
            <v>MPN277</v>
          </cell>
          <cell r="B279">
            <v>305.63316680000003</v>
          </cell>
          <cell r="Z279">
            <v>198.90920000000003</v>
          </cell>
          <cell r="AP279">
            <v>192.85455000000002</v>
          </cell>
          <cell r="AV279">
            <v>163.75982911009646</v>
          </cell>
          <cell r="BN279">
            <v>162.3426</v>
          </cell>
          <cell r="BT279">
            <v>193.85380000000001</v>
          </cell>
        </row>
        <row r="280">
          <cell r="A280" t="str">
            <v>MPN278</v>
          </cell>
          <cell r="B280">
            <v>49.934381190000003</v>
          </cell>
          <cell r="Z280">
            <v>35.357035000000003</v>
          </cell>
          <cell r="AP280">
            <v>29.586217500000004</v>
          </cell>
          <cell r="AV280">
            <v>31.71469673914449</v>
          </cell>
          <cell r="BN280">
            <v>29.445622499999999</v>
          </cell>
          <cell r="BT280">
            <v>23.683415000000007</v>
          </cell>
        </row>
        <row r="281">
          <cell r="A281" t="str">
            <v>MPN279</v>
          </cell>
          <cell r="B281">
            <v>95.11876762</v>
          </cell>
          <cell r="Z281">
            <v>38.196199999999997</v>
          </cell>
          <cell r="AP281">
            <v>50.804355000000001</v>
          </cell>
          <cell r="AV281">
            <v>49.339127226563143</v>
          </cell>
          <cell r="BN281">
            <v>43.799122499999996</v>
          </cell>
          <cell r="BT281">
            <v>46.283299999999997</v>
          </cell>
        </row>
        <row r="282">
          <cell r="A282" t="str">
            <v>MPN280</v>
          </cell>
          <cell r="B282">
            <v>385.20747469999998</v>
          </cell>
          <cell r="Z282">
            <v>252.54949999999999</v>
          </cell>
          <cell r="AP282">
            <v>248.04149999999998</v>
          </cell>
          <cell r="AV282">
            <v>281.8651552454657</v>
          </cell>
          <cell r="BN282">
            <v>189.05092500000001</v>
          </cell>
          <cell r="BT282">
            <v>217.17850000000001</v>
          </cell>
        </row>
        <row r="283">
          <cell r="A283" t="str">
            <v>MPN281</v>
          </cell>
          <cell r="B283">
            <v>12.52049014</v>
          </cell>
          <cell r="Z283">
            <v>43.278095</v>
          </cell>
          <cell r="AP283">
            <v>70.320599999999999</v>
          </cell>
          <cell r="AV283">
            <v>22.084700582091859</v>
          </cell>
          <cell r="BN283">
            <v>11.716425000000001</v>
          </cell>
          <cell r="BT283">
            <v>58.899750000000004</v>
          </cell>
        </row>
        <row r="284">
          <cell r="A284" t="str">
            <v>MPN282</v>
          </cell>
          <cell r="B284" t="str">
            <v xml:space="preserve"> </v>
          </cell>
          <cell r="Z284">
            <v>0</v>
          </cell>
          <cell r="AP284">
            <v>0</v>
          </cell>
          <cell r="AV284">
            <v>0</v>
          </cell>
          <cell r="BN284">
            <v>0</v>
          </cell>
          <cell r="BT284">
            <v>0</v>
          </cell>
        </row>
        <row r="285">
          <cell r="A285" t="str">
            <v>MPN283</v>
          </cell>
          <cell r="B285" t="str">
            <v xml:space="preserve"> </v>
          </cell>
          <cell r="Z285">
            <v>0</v>
          </cell>
          <cell r="AP285">
            <v>0</v>
          </cell>
          <cell r="AV285">
            <v>0</v>
          </cell>
          <cell r="BN285">
            <v>0</v>
          </cell>
          <cell r="BT285">
            <v>0</v>
          </cell>
        </row>
        <row r="286">
          <cell r="A286" t="str">
            <v>MPN284</v>
          </cell>
          <cell r="B286">
            <v>437.70530439999999</v>
          </cell>
          <cell r="Z286">
            <v>213.8493</v>
          </cell>
          <cell r="AP286">
            <v>195.54675000000003</v>
          </cell>
          <cell r="AV286">
            <v>134.88534636461873</v>
          </cell>
          <cell r="BN286">
            <v>280.66499999999996</v>
          </cell>
          <cell r="BT286">
            <v>262.30050000000006</v>
          </cell>
        </row>
        <row r="287">
          <cell r="A287" t="str">
            <v>MPN285</v>
          </cell>
          <cell r="B287" t="str">
            <v xml:space="preserve"> </v>
          </cell>
          <cell r="Z287">
            <v>0</v>
          </cell>
          <cell r="AP287">
            <v>0.58842000000000005</v>
          </cell>
          <cell r="AV287">
            <v>0</v>
          </cell>
          <cell r="BN287">
            <v>0</v>
          </cell>
          <cell r="BT287">
            <v>0</v>
          </cell>
        </row>
        <row r="288">
          <cell r="A288" t="str">
            <v>MPN286</v>
          </cell>
          <cell r="B288" t="str">
            <v xml:space="preserve"> </v>
          </cell>
          <cell r="Z288">
            <v>49.815500000000007</v>
          </cell>
          <cell r="AP288">
            <v>76.11975000000001</v>
          </cell>
          <cell r="AV288">
            <v>152.03305230068193</v>
          </cell>
          <cell r="BN288">
            <v>36.204525000000004</v>
          </cell>
          <cell r="BT288">
            <v>78.204000000000008</v>
          </cell>
        </row>
        <row r="289">
          <cell r="A289" t="str">
            <v>MPN287</v>
          </cell>
          <cell r="B289">
            <v>22.24740817</v>
          </cell>
          <cell r="Z289">
            <v>0</v>
          </cell>
          <cell r="AP289">
            <v>0</v>
          </cell>
          <cell r="AV289">
            <v>0</v>
          </cell>
          <cell r="BN289">
            <v>0</v>
          </cell>
          <cell r="BT289">
            <v>0.79513</v>
          </cell>
        </row>
        <row r="290">
          <cell r="A290" t="str">
            <v>MPN288</v>
          </cell>
          <cell r="B290">
            <v>213.4777861</v>
          </cell>
          <cell r="Z290">
            <v>130.89580000000001</v>
          </cell>
          <cell r="AP290">
            <v>142.523325</v>
          </cell>
          <cell r="AV290">
            <v>77.712080449481491</v>
          </cell>
          <cell r="BN290">
            <v>153.90112500000001</v>
          </cell>
          <cell r="BT290">
            <v>152.8366</v>
          </cell>
        </row>
        <row r="291">
          <cell r="A291" t="str">
            <v>MPN289</v>
          </cell>
          <cell r="B291" t="str">
            <v xml:space="preserve"> </v>
          </cell>
          <cell r="Z291">
            <v>0</v>
          </cell>
          <cell r="AP291">
            <v>0</v>
          </cell>
          <cell r="AV291">
            <v>0</v>
          </cell>
          <cell r="BN291">
            <v>0</v>
          </cell>
          <cell r="BT291">
            <v>0</v>
          </cell>
        </row>
        <row r="292">
          <cell r="A292" t="str">
            <v>MPN290</v>
          </cell>
          <cell r="B292" t="str">
            <v xml:space="preserve"> </v>
          </cell>
          <cell r="Z292">
            <v>0</v>
          </cell>
          <cell r="AP292">
            <v>0</v>
          </cell>
          <cell r="AV292">
            <v>0</v>
          </cell>
          <cell r="BN292">
            <v>0</v>
          </cell>
          <cell r="BT292">
            <v>0</v>
          </cell>
        </row>
        <row r="293">
          <cell r="A293" t="str">
            <v>MPN291</v>
          </cell>
          <cell r="B293">
            <v>38.997860359999997</v>
          </cell>
          <cell r="Z293">
            <v>44.714425000000006</v>
          </cell>
          <cell r="AP293">
            <v>52.938479999999998</v>
          </cell>
          <cell r="AV293">
            <v>53.916017921227862</v>
          </cell>
          <cell r="BN293">
            <v>49.359450000000002</v>
          </cell>
          <cell r="BT293">
            <v>40.148045000000003</v>
          </cell>
        </row>
        <row r="294">
          <cell r="A294" t="str">
            <v>MPN292</v>
          </cell>
          <cell r="B294">
            <v>39.91691848</v>
          </cell>
          <cell r="Z294">
            <v>20.995625</v>
          </cell>
          <cell r="AP294">
            <v>27.679102499999999</v>
          </cell>
          <cell r="AV294">
            <v>24.647406335247325</v>
          </cell>
          <cell r="BN294">
            <v>26.630519999999997</v>
          </cell>
          <cell r="BT294">
            <v>21.688134999999999</v>
          </cell>
        </row>
        <row r="295">
          <cell r="A295" t="str">
            <v>MPN293</v>
          </cell>
          <cell r="B295">
            <v>33.100227480000001</v>
          </cell>
          <cell r="Z295">
            <v>0</v>
          </cell>
          <cell r="AP295">
            <v>0</v>
          </cell>
          <cell r="AV295">
            <v>0</v>
          </cell>
          <cell r="BN295">
            <v>0</v>
          </cell>
          <cell r="BT295">
            <v>0</v>
          </cell>
        </row>
        <row r="296">
          <cell r="A296" t="str">
            <v>MPN294</v>
          </cell>
          <cell r="B296">
            <v>364.4130346</v>
          </cell>
          <cell r="Z296">
            <v>755.85300000000007</v>
          </cell>
          <cell r="AP296">
            <v>678.38924999999995</v>
          </cell>
          <cell r="AV296">
            <v>393.63858666543422</v>
          </cell>
          <cell r="BN296">
            <v>568.08150000000001</v>
          </cell>
          <cell r="BT296">
            <v>682.85699999999997</v>
          </cell>
        </row>
        <row r="297">
          <cell r="A297" t="str">
            <v>MPN295</v>
          </cell>
          <cell r="B297">
            <v>1050.079833</v>
          </cell>
          <cell r="Z297">
            <v>916.06900000000007</v>
          </cell>
          <cell r="AP297">
            <v>847.1767500000002</v>
          </cell>
          <cell r="AV297">
            <v>658.29606947857167</v>
          </cell>
          <cell r="BN297">
            <v>825.50474999999994</v>
          </cell>
          <cell r="BT297">
            <v>879.06700000000012</v>
          </cell>
        </row>
        <row r="298">
          <cell r="A298" t="str">
            <v>MPN296</v>
          </cell>
          <cell r="B298">
            <v>120.1894605</v>
          </cell>
          <cell r="Z298">
            <v>62.036450000000002</v>
          </cell>
          <cell r="AP298">
            <v>110.039475</v>
          </cell>
          <cell r="AV298">
            <v>115.30850741714181</v>
          </cell>
          <cell r="BN298">
            <v>100.61047500000001</v>
          </cell>
          <cell r="BT298">
            <v>62.654549999999993</v>
          </cell>
        </row>
        <row r="299">
          <cell r="A299" t="str">
            <v>MPN297</v>
          </cell>
          <cell r="B299">
            <v>159.74768549999999</v>
          </cell>
          <cell r="Z299">
            <v>276.94450000000006</v>
          </cell>
          <cell r="AP299">
            <v>267.8655</v>
          </cell>
          <cell r="AV299">
            <v>242.84989859810818</v>
          </cell>
          <cell r="BN299">
            <v>300.33150000000001</v>
          </cell>
          <cell r="BT299">
            <v>286.76550000000003</v>
          </cell>
        </row>
        <row r="300">
          <cell r="A300" t="str">
            <v>MPN298</v>
          </cell>
          <cell r="B300" t="str">
            <v xml:space="preserve"> </v>
          </cell>
          <cell r="Z300">
            <v>0</v>
          </cell>
          <cell r="AP300">
            <v>0</v>
          </cell>
          <cell r="AV300">
            <v>0</v>
          </cell>
          <cell r="BN300">
            <v>0</v>
          </cell>
          <cell r="BT300">
            <v>0</v>
          </cell>
        </row>
        <row r="301">
          <cell r="A301" t="str">
            <v>MPN299</v>
          </cell>
          <cell r="B301">
            <v>301.63547130000001</v>
          </cell>
          <cell r="Z301">
            <v>149.86545000000001</v>
          </cell>
          <cell r="AP301">
            <v>151.4058</v>
          </cell>
          <cell r="AV301">
            <v>210.34852757700062</v>
          </cell>
          <cell r="BN301">
            <v>109.2945</v>
          </cell>
          <cell r="BT301">
            <v>137.22905</v>
          </cell>
        </row>
        <row r="302">
          <cell r="A302" t="str">
            <v>MPN300</v>
          </cell>
          <cell r="B302">
            <v>103.5618362</v>
          </cell>
          <cell r="Z302">
            <v>23.72174</v>
          </cell>
          <cell r="AP302">
            <v>33.439297500000002</v>
          </cell>
          <cell r="AV302">
            <v>34.710359122542904</v>
          </cell>
          <cell r="BN302">
            <v>25.777657500000004</v>
          </cell>
          <cell r="BT302">
            <v>17.283805000000001</v>
          </cell>
        </row>
        <row r="303">
          <cell r="A303" t="str">
            <v>MPN301</v>
          </cell>
          <cell r="B303">
            <v>149.06750729999999</v>
          </cell>
          <cell r="Z303">
            <v>39.108895000000004</v>
          </cell>
          <cell r="AP303">
            <v>47.975025000000002</v>
          </cell>
          <cell r="AV303">
            <v>64.731001783521492</v>
          </cell>
          <cell r="BN303">
            <v>61.860645000000005</v>
          </cell>
          <cell r="BT303">
            <v>35.692965000000008</v>
          </cell>
        </row>
        <row r="304">
          <cell r="A304" t="str">
            <v>MPN302</v>
          </cell>
          <cell r="B304">
            <v>369.22650229999999</v>
          </cell>
          <cell r="Z304">
            <v>510.41899999999993</v>
          </cell>
          <cell r="AP304">
            <v>455.05950000000007</v>
          </cell>
          <cell r="AV304">
            <v>289.75814954164275</v>
          </cell>
          <cell r="BN304">
            <v>542.75549999999998</v>
          </cell>
          <cell r="BT304">
            <v>537.15549999999996</v>
          </cell>
        </row>
        <row r="305">
          <cell r="A305" t="str">
            <v>MPN303</v>
          </cell>
          <cell r="B305">
            <v>719.0703595</v>
          </cell>
          <cell r="Z305">
            <v>646.49550000000011</v>
          </cell>
          <cell r="AP305">
            <v>656.49675000000002</v>
          </cell>
          <cell r="AV305">
            <v>519.88343301566044</v>
          </cell>
          <cell r="BN305">
            <v>714.48824999999999</v>
          </cell>
          <cell r="BT305">
            <v>763.1819999999999</v>
          </cell>
        </row>
        <row r="306">
          <cell r="A306" t="str">
            <v>MPN304</v>
          </cell>
          <cell r="B306">
            <v>14.578623220000001</v>
          </cell>
          <cell r="Z306">
            <v>2.084495</v>
          </cell>
          <cell r="AP306">
            <v>0</v>
          </cell>
          <cell r="AV306">
            <v>0</v>
          </cell>
          <cell r="BN306">
            <v>0</v>
          </cell>
          <cell r="BT306">
            <v>8.0182199999999995</v>
          </cell>
        </row>
        <row r="307">
          <cell r="A307" t="str">
            <v>MPN305</v>
          </cell>
          <cell r="B307" t="str">
            <v xml:space="preserve"> </v>
          </cell>
          <cell r="Z307">
            <v>0</v>
          </cell>
          <cell r="AP307">
            <v>0</v>
          </cell>
          <cell r="AV307">
            <v>0</v>
          </cell>
          <cell r="BN307">
            <v>0</v>
          </cell>
          <cell r="BT307">
            <v>0</v>
          </cell>
        </row>
        <row r="308">
          <cell r="A308" t="str">
            <v>MPN306</v>
          </cell>
          <cell r="B308" t="str">
            <v xml:space="preserve"> </v>
          </cell>
          <cell r="Z308">
            <v>0</v>
          </cell>
          <cell r="AP308">
            <v>0</v>
          </cell>
          <cell r="AV308">
            <v>0</v>
          </cell>
          <cell r="BN308">
            <v>0</v>
          </cell>
          <cell r="BT308">
            <v>0</v>
          </cell>
        </row>
        <row r="309">
          <cell r="A309" t="str">
            <v>MPN307</v>
          </cell>
          <cell r="B309">
            <v>26.21842646</v>
          </cell>
          <cell r="Z309">
            <v>13.90319</v>
          </cell>
          <cell r="AP309">
            <v>19.032510000000002</v>
          </cell>
          <cell r="AV309">
            <v>15.461127753210821</v>
          </cell>
          <cell r="BN309">
            <v>20.221267500000003</v>
          </cell>
          <cell r="BT309">
            <v>42.856030000000004</v>
          </cell>
        </row>
        <row r="310">
          <cell r="A310" t="str">
            <v>MPN308</v>
          </cell>
          <cell r="B310">
            <v>29.685550289999998</v>
          </cell>
          <cell r="Z310">
            <v>3.6578500000000003</v>
          </cell>
          <cell r="AP310">
            <v>0</v>
          </cell>
          <cell r="AV310">
            <v>9.9964436590746644</v>
          </cell>
          <cell r="BN310">
            <v>0</v>
          </cell>
          <cell r="BT310">
            <v>18.665850000000002</v>
          </cell>
        </row>
        <row r="311">
          <cell r="A311" t="str">
            <v>MPN309</v>
          </cell>
          <cell r="B311">
            <v>147.6879797</v>
          </cell>
          <cell r="Z311">
            <v>155.30934999999999</v>
          </cell>
          <cell r="AP311">
            <v>247.19625000000002</v>
          </cell>
          <cell r="AV311">
            <v>219.20521359564441</v>
          </cell>
          <cell r="BN311">
            <v>142.38682500000002</v>
          </cell>
          <cell r="BT311">
            <v>165.04740000000001</v>
          </cell>
        </row>
        <row r="312">
          <cell r="A312" t="str">
            <v>MPN310</v>
          </cell>
          <cell r="B312">
            <v>453.3969065</v>
          </cell>
          <cell r="Z312">
            <v>299.54750000000001</v>
          </cell>
          <cell r="AP312">
            <v>366.17700000000002</v>
          </cell>
          <cell r="AV312">
            <v>341.63021385267575</v>
          </cell>
          <cell r="BN312">
            <v>337.74824999999998</v>
          </cell>
          <cell r="BT312">
            <v>326.56049999999999</v>
          </cell>
        </row>
        <row r="313">
          <cell r="A313" t="str">
            <v>MPN311</v>
          </cell>
          <cell r="B313">
            <v>401.40558429999999</v>
          </cell>
          <cell r="Z313">
            <v>192.36350000000002</v>
          </cell>
          <cell r="AP313">
            <v>273.03150000000005</v>
          </cell>
          <cell r="AV313">
            <v>314.75945458103342</v>
          </cell>
          <cell r="BN313">
            <v>237.56775000000002</v>
          </cell>
          <cell r="BT313">
            <v>210.75635</v>
          </cell>
        </row>
        <row r="314">
          <cell r="A314" t="str">
            <v>MPN312</v>
          </cell>
          <cell r="B314">
            <v>197.6695804</v>
          </cell>
          <cell r="Z314">
            <v>48.678000000000004</v>
          </cell>
          <cell r="AP314">
            <v>61.084274999999998</v>
          </cell>
          <cell r="AV314">
            <v>48.323454320030315</v>
          </cell>
          <cell r="BN314">
            <v>44.598225000000006</v>
          </cell>
          <cell r="BT314">
            <v>46.7971</v>
          </cell>
        </row>
        <row r="315">
          <cell r="A315" t="str">
            <v>MPN313</v>
          </cell>
          <cell r="B315" t="str">
            <v xml:space="preserve"> </v>
          </cell>
          <cell r="Z315">
            <v>0</v>
          </cell>
          <cell r="AP315">
            <v>0</v>
          </cell>
          <cell r="AV315">
            <v>0</v>
          </cell>
          <cell r="BN315">
            <v>0</v>
          </cell>
          <cell r="BT315">
            <v>0</v>
          </cell>
        </row>
        <row r="316">
          <cell r="A316" t="str">
            <v>MPN314</v>
          </cell>
          <cell r="B316">
            <v>1480.4855809999999</v>
          </cell>
          <cell r="Z316">
            <v>1988.9275000000005</v>
          </cell>
          <cell r="AP316">
            <v>1976.2470000000003</v>
          </cell>
          <cell r="AV316">
            <v>1315.1790176018603</v>
          </cell>
          <cell r="BN316">
            <v>1525.8390000000002</v>
          </cell>
          <cell r="BT316">
            <v>1798.2475000000002</v>
          </cell>
        </row>
        <row r="317">
          <cell r="A317" t="str">
            <v>MPN315</v>
          </cell>
          <cell r="B317">
            <v>435.30183319999998</v>
          </cell>
          <cell r="Z317">
            <v>426.05150000000003</v>
          </cell>
          <cell r="AP317">
            <v>419.86350000000004</v>
          </cell>
          <cell r="AV317">
            <v>206.97266820787252</v>
          </cell>
          <cell r="BN317">
            <v>295.75350000000003</v>
          </cell>
          <cell r="BT317">
            <v>369.74350000000004</v>
          </cell>
        </row>
        <row r="318">
          <cell r="A318" t="str">
            <v>MPN316</v>
          </cell>
          <cell r="B318">
            <v>27.89985905</v>
          </cell>
          <cell r="Z318">
            <v>17.801035000000002</v>
          </cell>
          <cell r="AP318">
            <v>25.250610000000002</v>
          </cell>
          <cell r="AV318">
            <v>18.820545749557759</v>
          </cell>
          <cell r="BN318">
            <v>23.251357500000001</v>
          </cell>
          <cell r="BT318">
            <v>10.934490000000002</v>
          </cell>
        </row>
        <row r="319">
          <cell r="A319" t="str">
            <v>MPN317</v>
          </cell>
          <cell r="B319">
            <v>29.117856969999998</v>
          </cell>
          <cell r="Z319">
            <v>44.755479999999999</v>
          </cell>
          <cell r="AP319">
            <v>113.99220000000003</v>
          </cell>
          <cell r="AV319">
            <v>69.014264476398921</v>
          </cell>
          <cell r="BN319">
            <v>26.6570325</v>
          </cell>
          <cell r="BT319">
            <v>15.84534</v>
          </cell>
        </row>
        <row r="320">
          <cell r="A320" t="str">
            <v>MPN318</v>
          </cell>
          <cell r="B320">
            <v>134.07665919999999</v>
          </cell>
          <cell r="Z320">
            <v>25.948895000000004</v>
          </cell>
          <cell r="AP320">
            <v>29.867302500000001</v>
          </cell>
          <cell r="AV320">
            <v>25.917409994492157</v>
          </cell>
          <cell r="BN320">
            <v>27.72</v>
          </cell>
          <cell r="BT320">
            <v>23.101610000000004</v>
          </cell>
        </row>
        <row r="321">
          <cell r="A321" t="str">
            <v>MPN319</v>
          </cell>
          <cell r="B321">
            <v>98.265832540000005</v>
          </cell>
          <cell r="Z321">
            <v>5.1251935</v>
          </cell>
          <cell r="AP321">
            <v>20.612549999999999</v>
          </cell>
          <cell r="AV321">
            <v>14.52618041987062</v>
          </cell>
          <cell r="BN321">
            <v>14.9625</v>
          </cell>
          <cell r="BT321">
            <v>5.4721660000000005</v>
          </cell>
        </row>
        <row r="322">
          <cell r="A322" t="str">
            <v>MPN320</v>
          </cell>
          <cell r="B322">
            <v>254.36521949999999</v>
          </cell>
          <cell r="Z322">
            <v>1005.9910000000001</v>
          </cell>
          <cell r="AP322">
            <v>627.39075000000014</v>
          </cell>
          <cell r="AV322">
            <v>315.48569140418169</v>
          </cell>
          <cell r="BN322">
            <v>979.36124999999993</v>
          </cell>
          <cell r="BT322">
            <v>873.09250000000009</v>
          </cell>
        </row>
        <row r="323">
          <cell r="A323" t="str">
            <v>MPN321</v>
          </cell>
          <cell r="B323">
            <v>335.27144129999999</v>
          </cell>
          <cell r="Z323">
            <v>454.11099999999988</v>
          </cell>
          <cell r="AP323">
            <v>307.76550000000003</v>
          </cell>
          <cell r="AV323">
            <v>155.77835390503486</v>
          </cell>
          <cell r="BN323">
            <v>581.70524999999998</v>
          </cell>
          <cell r="BT323">
            <v>448.02870000000001</v>
          </cell>
        </row>
        <row r="324">
          <cell r="A324" t="str">
            <v>MPN322</v>
          </cell>
          <cell r="B324">
            <v>961.33418189999998</v>
          </cell>
          <cell r="Z324">
            <v>1647.3940000000002</v>
          </cell>
          <cell r="AP324">
            <v>959.55300000000011</v>
          </cell>
          <cell r="AV324">
            <v>599.0405063248005</v>
          </cell>
          <cell r="BN324">
            <v>1941.2505000000001</v>
          </cell>
          <cell r="BT324">
            <v>1893.9935000000005</v>
          </cell>
        </row>
        <row r="325">
          <cell r="A325" t="str">
            <v>MPN323</v>
          </cell>
          <cell r="B325">
            <v>182.02178459999999</v>
          </cell>
          <cell r="Z325">
            <v>1214.941</v>
          </cell>
          <cell r="AP325">
            <v>423.48599999999999</v>
          </cell>
          <cell r="AV325">
            <v>268.26031309914458</v>
          </cell>
          <cell r="BN325">
            <v>2368.17</v>
          </cell>
          <cell r="BT325">
            <v>1444.7954499999998</v>
          </cell>
        </row>
        <row r="326">
          <cell r="A326" t="str">
            <v>MPN324</v>
          </cell>
          <cell r="B326">
            <v>737.94027749999998</v>
          </cell>
          <cell r="Z326">
            <v>1454.2325000000001</v>
          </cell>
          <cell r="AP326">
            <v>1024.8787500000001</v>
          </cell>
          <cell r="AV326">
            <v>608.89808842013338</v>
          </cell>
          <cell r="BN326">
            <v>1756.4137499999999</v>
          </cell>
          <cell r="BT326">
            <v>1648.2235000000001</v>
          </cell>
        </row>
        <row r="327">
          <cell r="A327" t="str">
            <v>MPN325</v>
          </cell>
          <cell r="B327">
            <v>264.02103670000002</v>
          </cell>
          <cell r="Z327">
            <v>130.95635000000001</v>
          </cell>
          <cell r="AP327">
            <v>316.995</v>
          </cell>
          <cell r="AV327">
            <v>255.90984550473465</v>
          </cell>
          <cell r="BN327">
            <v>186.11250000000001</v>
          </cell>
          <cell r="BT327">
            <v>186.8083</v>
          </cell>
        </row>
        <row r="328">
          <cell r="A328" t="str">
            <v>MPN326</v>
          </cell>
          <cell r="B328">
            <v>71.729840899999999</v>
          </cell>
          <cell r="Z328">
            <v>58.6509</v>
          </cell>
          <cell r="AP328">
            <v>62.798400000000008</v>
          </cell>
          <cell r="AV328">
            <v>78.838236987274058</v>
          </cell>
          <cell r="BN328">
            <v>44.102730000000001</v>
          </cell>
          <cell r="BT328">
            <v>38.656800000000004</v>
          </cell>
        </row>
        <row r="329">
          <cell r="A329" t="str">
            <v>MPN327</v>
          </cell>
          <cell r="B329">
            <v>313.91617020000001</v>
          </cell>
          <cell r="Z329">
            <v>76.846699999999998</v>
          </cell>
          <cell r="AP329">
            <v>181.43685000000002</v>
          </cell>
          <cell r="AV329">
            <v>164.68034696855551</v>
          </cell>
          <cell r="BN329">
            <v>119.7315</v>
          </cell>
          <cell r="BT329">
            <v>130.5472</v>
          </cell>
        </row>
        <row r="330">
          <cell r="A330" t="str">
            <v>MPN328</v>
          </cell>
          <cell r="B330">
            <v>279.71276519999998</v>
          </cell>
          <cell r="Z330">
            <v>129.49789999999999</v>
          </cell>
          <cell r="AP330">
            <v>179.58150000000001</v>
          </cell>
          <cell r="AV330">
            <v>174.17760375521962</v>
          </cell>
          <cell r="BN330">
            <v>91.006125000000011</v>
          </cell>
          <cell r="BT330">
            <v>104.27584999999999</v>
          </cell>
        </row>
        <row r="331">
          <cell r="A331" t="str">
            <v>MPN329</v>
          </cell>
          <cell r="B331">
            <v>66.856192849999999</v>
          </cell>
          <cell r="Z331">
            <v>21.882035000000002</v>
          </cell>
          <cell r="AP331">
            <v>14.595577500000001</v>
          </cell>
          <cell r="AV331">
            <v>25.599188491372281</v>
          </cell>
          <cell r="BN331">
            <v>27.16854</v>
          </cell>
          <cell r="BT331">
            <v>8.1740399999999998</v>
          </cell>
        </row>
        <row r="332">
          <cell r="A332" t="str">
            <v>MPN330</v>
          </cell>
          <cell r="B332">
            <v>40.351401150000001</v>
          </cell>
          <cell r="Z332">
            <v>21.075984999999999</v>
          </cell>
          <cell r="AP332">
            <v>36.331575000000001</v>
          </cell>
          <cell r="AV332">
            <v>29.459016854716022</v>
          </cell>
          <cell r="BN332">
            <v>30.658267500000001</v>
          </cell>
          <cell r="BT332">
            <v>22.035055</v>
          </cell>
        </row>
        <row r="333">
          <cell r="A333" t="str">
            <v>MPN331</v>
          </cell>
          <cell r="B333">
            <v>630.59837070000003</v>
          </cell>
          <cell r="Z333">
            <v>447.89850000000001</v>
          </cell>
          <cell r="AP333">
            <v>463.67475000000002</v>
          </cell>
          <cell r="AV333">
            <v>469.63005031485761</v>
          </cell>
          <cell r="BN333">
            <v>552.88274999999999</v>
          </cell>
          <cell r="BT333">
            <v>473.14750000000004</v>
          </cell>
        </row>
        <row r="334">
          <cell r="A334" t="str">
            <v>MPN332</v>
          </cell>
          <cell r="B334">
            <v>498.78398060000001</v>
          </cell>
          <cell r="Z334">
            <v>177.50075000000001</v>
          </cell>
          <cell r="AP334">
            <v>326.51324999999997</v>
          </cell>
          <cell r="AV334">
            <v>382.01669422146227</v>
          </cell>
          <cell r="BN334">
            <v>280.59675000000004</v>
          </cell>
          <cell r="BT334">
            <v>149.89275000000001</v>
          </cell>
        </row>
        <row r="335">
          <cell r="A335" t="str">
            <v>MPN333</v>
          </cell>
          <cell r="B335">
            <v>45.028270259999999</v>
          </cell>
          <cell r="Z335">
            <v>0</v>
          </cell>
          <cell r="AP335">
            <v>0</v>
          </cell>
          <cell r="AV335">
            <v>0.58671881812940763</v>
          </cell>
          <cell r="BN335">
            <v>0</v>
          </cell>
          <cell r="BT335">
            <v>0</v>
          </cell>
        </row>
        <row r="336">
          <cell r="A336" t="str">
            <v>MPN334</v>
          </cell>
          <cell r="B336" t="str">
            <v xml:space="preserve"> </v>
          </cell>
          <cell r="Z336">
            <v>0</v>
          </cell>
          <cell r="AP336">
            <v>0</v>
          </cell>
          <cell r="AV336">
            <v>0</v>
          </cell>
          <cell r="BN336">
            <v>0</v>
          </cell>
          <cell r="BT336">
            <v>0</v>
          </cell>
        </row>
        <row r="337">
          <cell r="A337" t="str">
            <v>MPN335</v>
          </cell>
          <cell r="B337">
            <v>2.9765492820000001</v>
          </cell>
          <cell r="Z337">
            <v>0</v>
          </cell>
          <cell r="AP337">
            <v>0</v>
          </cell>
          <cell r="AV337">
            <v>0</v>
          </cell>
          <cell r="BN337">
            <v>0</v>
          </cell>
          <cell r="BT337">
            <v>0</v>
          </cell>
        </row>
        <row r="338">
          <cell r="A338" t="str">
            <v>MPN336</v>
          </cell>
          <cell r="B338">
            <v>142.62630770000001</v>
          </cell>
          <cell r="Z338">
            <v>80.594499999999996</v>
          </cell>
          <cell r="AP338">
            <v>73.779825000000002</v>
          </cell>
          <cell r="AV338">
            <v>86.727477300927205</v>
          </cell>
          <cell r="BN338">
            <v>64.542450000000002</v>
          </cell>
          <cell r="BT338">
            <v>74.61545000000001</v>
          </cell>
        </row>
        <row r="339">
          <cell r="A339" t="str">
            <v>MPN337</v>
          </cell>
          <cell r="B339">
            <v>198.00889000000001</v>
          </cell>
          <cell r="Z339">
            <v>64.157800000000009</v>
          </cell>
          <cell r="AP339">
            <v>45.612000000000002</v>
          </cell>
          <cell r="AV339">
            <v>44.616535258397846</v>
          </cell>
          <cell r="BN339">
            <v>41.624152500000001</v>
          </cell>
          <cell r="BT339">
            <v>54.547150000000009</v>
          </cell>
        </row>
        <row r="340">
          <cell r="A340" t="str">
            <v>MPN338</v>
          </cell>
          <cell r="B340">
            <v>241.57087369999999</v>
          </cell>
          <cell r="Z340">
            <v>88.992050000000006</v>
          </cell>
          <cell r="AP340">
            <v>88.013625000000019</v>
          </cell>
          <cell r="AV340">
            <v>93.648972037613675</v>
          </cell>
          <cell r="BN340">
            <v>85.141665000000003</v>
          </cell>
          <cell r="BT340">
            <v>100.25295</v>
          </cell>
        </row>
        <row r="341">
          <cell r="A341" t="str">
            <v>MPN339</v>
          </cell>
          <cell r="B341">
            <v>76.890874499999995</v>
          </cell>
          <cell r="Z341">
            <v>2.4399200000000003</v>
          </cell>
          <cell r="AP341">
            <v>2.6549250000000004</v>
          </cell>
          <cell r="AV341">
            <v>1.3416976129912483</v>
          </cell>
          <cell r="BN341">
            <v>0</v>
          </cell>
          <cell r="BT341">
            <v>2.4645950000000005</v>
          </cell>
        </row>
        <row r="342">
          <cell r="A342" t="str">
            <v>MPN340</v>
          </cell>
          <cell r="B342">
            <v>71.804865320000005</v>
          </cell>
          <cell r="Z342">
            <v>20.68178</v>
          </cell>
          <cell r="AP342">
            <v>18.459787500000001</v>
          </cell>
          <cell r="AV342">
            <v>30.087138317632878</v>
          </cell>
          <cell r="BN342">
            <v>24.120673500000002</v>
          </cell>
          <cell r="BT342">
            <v>21.544004999999999</v>
          </cell>
        </row>
        <row r="343">
          <cell r="A343" t="str">
            <v>MPN341</v>
          </cell>
          <cell r="B343">
            <v>12.74981447</v>
          </cell>
          <cell r="Z343">
            <v>1.5307950000000001</v>
          </cell>
          <cell r="AP343">
            <v>1.6050772499999999</v>
          </cell>
          <cell r="AV343">
            <v>1.3275751142298071</v>
          </cell>
          <cell r="BN343">
            <v>0</v>
          </cell>
          <cell r="BT343">
            <v>0</v>
          </cell>
        </row>
        <row r="344">
          <cell r="A344" t="str">
            <v>MPN342</v>
          </cell>
          <cell r="B344">
            <v>40.225894490000002</v>
          </cell>
          <cell r="Z344">
            <v>47.708675000000007</v>
          </cell>
          <cell r="AP344">
            <v>91.103774999999999</v>
          </cell>
          <cell r="AV344">
            <v>79.804200477548306</v>
          </cell>
          <cell r="BN344">
            <v>32.986012500000001</v>
          </cell>
          <cell r="BT344">
            <v>21.674274999999998</v>
          </cell>
        </row>
        <row r="345">
          <cell r="A345" t="str">
            <v>MPN343</v>
          </cell>
          <cell r="B345" t="str">
            <v xml:space="preserve"> </v>
          </cell>
          <cell r="Z345">
            <v>0.38073000000000007</v>
          </cell>
          <cell r="AP345">
            <v>1.6660875000000002</v>
          </cell>
          <cell r="AV345">
            <v>1.7905472594155301</v>
          </cell>
          <cell r="BN345">
            <v>0</v>
          </cell>
          <cell r="BT345">
            <v>0</v>
          </cell>
        </row>
        <row r="346">
          <cell r="A346" t="str">
            <v>MPN344</v>
          </cell>
          <cell r="B346">
            <v>5.2512008989999996</v>
          </cell>
          <cell r="Z346">
            <v>13.240465</v>
          </cell>
          <cell r="AP346">
            <v>12.069435</v>
          </cell>
          <cell r="AV346">
            <v>12.732031913256661</v>
          </cell>
          <cell r="BN346">
            <v>19.892512500000002</v>
          </cell>
          <cell r="BT346">
            <v>42.772169999999996</v>
          </cell>
        </row>
        <row r="347">
          <cell r="A347" t="str">
            <v>MPN345</v>
          </cell>
          <cell r="B347" t="str">
            <v xml:space="preserve"> </v>
          </cell>
          <cell r="Z347">
            <v>0</v>
          </cell>
          <cell r="AP347">
            <v>0</v>
          </cell>
          <cell r="AV347">
            <v>0</v>
          </cell>
          <cell r="BN347">
            <v>0</v>
          </cell>
          <cell r="BT347">
            <v>0</v>
          </cell>
        </row>
        <row r="348">
          <cell r="A348" t="str">
            <v>MPN346</v>
          </cell>
          <cell r="B348" t="str">
            <v xml:space="preserve"> </v>
          </cell>
          <cell r="Z348">
            <v>0</v>
          </cell>
          <cell r="AP348">
            <v>0</v>
          </cell>
          <cell r="AV348">
            <v>0</v>
          </cell>
          <cell r="BN348">
            <v>0</v>
          </cell>
          <cell r="BT348">
            <v>0</v>
          </cell>
        </row>
        <row r="349">
          <cell r="A349" t="str">
            <v>MPN347</v>
          </cell>
          <cell r="B349" t="str">
            <v xml:space="preserve"> </v>
          </cell>
          <cell r="Z349">
            <v>0</v>
          </cell>
          <cell r="AP349">
            <v>0</v>
          </cell>
          <cell r="AV349">
            <v>0</v>
          </cell>
          <cell r="BN349">
            <v>0</v>
          </cell>
          <cell r="BT349">
            <v>0</v>
          </cell>
        </row>
        <row r="350">
          <cell r="A350" t="str">
            <v>MPN348</v>
          </cell>
          <cell r="B350">
            <v>57.52750279</v>
          </cell>
          <cell r="Z350">
            <v>33.447470000000003</v>
          </cell>
          <cell r="AP350">
            <v>29.852917500000004</v>
          </cell>
          <cell r="AV350">
            <v>14.315653022253631</v>
          </cell>
          <cell r="BN350">
            <v>48.403949999999995</v>
          </cell>
          <cell r="BT350">
            <v>29.714649999999995</v>
          </cell>
        </row>
        <row r="351">
          <cell r="A351" t="str">
            <v>MPN349</v>
          </cell>
          <cell r="B351">
            <v>112.5099369</v>
          </cell>
          <cell r="Z351">
            <v>124.76835000000001</v>
          </cell>
          <cell r="AP351">
            <v>106.17127500000001</v>
          </cell>
          <cell r="AV351">
            <v>92.372706692932482</v>
          </cell>
          <cell r="BN351">
            <v>105.1575</v>
          </cell>
          <cell r="BT351">
            <v>112.79205</v>
          </cell>
        </row>
        <row r="352">
          <cell r="A352" t="str">
            <v>MPN350</v>
          </cell>
          <cell r="B352">
            <v>1.792246937</v>
          </cell>
          <cell r="Z352">
            <v>0</v>
          </cell>
          <cell r="AP352">
            <v>0</v>
          </cell>
          <cell r="AV352">
            <v>0.3401456045605501</v>
          </cell>
          <cell r="BN352">
            <v>0</v>
          </cell>
          <cell r="BT352">
            <v>0</v>
          </cell>
        </row>
        <row r="353">
          <cell r="A353" t="str">
            <v>MPN351</v>
          </cell>
          <cell r="B353">
            <v>5.3399979699999998</v>
          </cell>
          <cell r="Z353">
            <v>0</v>
          </cell>
          <cell r="AP353">
            <v>7.9275000000000002</v>
          </cell>
          <cell r="AV353">
            <v>0</v>
          </cell>
          <cell r="BN353">
            <v>0</v>
          </cell>
          <cell r="BT353">
            <v>0</v>
          </cell>
        </row>
        <row r="354">
          <cell r="A354" t="str">
            <v>MPN352</v>
          </cell>
          <cell r="B354">
            <v>309.73853409999998</v>
          </cell>
          <cell r="Z354">
            <v>251.62900000000002</v>
          </cell>
          <cell r="AP354">
            <v>353.82900000000001</v>
          </cell>
          <cell r="AV354">
            <v>276.56112890751325</v>
          </cell>
          <cell r="BN354">
            <v>215.59125</v>
          </cell>
          <cell r="BT354">
            <v>238.58800000000005</v>
          </cell>
        </row>
        <row r="355">
          <cell r="A355" t="str">
            <v>MPN353</v>
          </cell>
          <cell r="B355">
            <v>94.750336520000005</v>
          </cell>
          <cell r="Z355">
            <v>47.616099999999996</v>
          </cell>
          <cell r="AP355">
            <v>52.905825000000007</v>
          </cell>
          <cell r="AV355">
            <v>43.989623264937109</v>
          </cell>
          <cell r="BN355">
            <v>38.8521</v>
          </cell>
          <cell r="BT355">
            <v>42.252699999999997</v>
          </cell>
        </row>
        <row r="356">
          <cell r="A356" t="str">
            <v>MPN354</v>
          </cell>
          <cell r="B356">
            <v>122.0841583</v>
          </cell>
          <cell r="Z356">
            <v>130.17165000000003</v>
          </cell>
          <cell r="AP356">
            <v>110.691</v>
          </cell>
          <cell r="AV356">
            <v>87.624543968363724</v>
          </cell>
          <cell r="BN356">
            <v>101.548125</v>
          </cell>
          <cell r="BT356">
            <v>139.04065</v>
          </cell>
        </row>
        <row r="357">
          <cell r="A357" t="str">
            <v>MPN355</v>
          </cell>
          <cell r="B357">
            <v>100.3678472</v>
          </cell>
          <cell r="Z357">
            <v>28.144830000000002</v>
          </cell>
          <cell r="AP357">
            <v>35.949060000000003</v>
          </cell>
          <cell r="AV357">
            <v>45.734501208487181</v>
          </cell>
          <cell r="BN357">
            <v>31.940895000000005</v>
          </cell>
          <cell r="BT357">
            <v>33.615400000000001</v>
          </cell>
        </row>
        <row r="358">
          <cell r="A358" t="str">
            <v>MPN356</v>
          </cell>
          <cell r="B358">
            <v>79.740191460000005</v>
          </cell>
          <cell r="Z358">
            <v>19.721625000000003</v>
          </cell>
          <cell r="AP358">
            <v>29.982855000000001</v>
          </cell>
          <cell r="AV358">
            <v>28.72749798152751</v>
          </cell>
          <cell r="BN358">
            <v>22.207500000000003</v>
          </cell>
          <cell r="BT358">
            <v>16.936920000000001</v>
          </cell>
        </row>
        <row r="359">
          <cell r="A359" t="str">
            <v>MPN357</v>
          </cell>
          <cell r="B359">
            <v>125.5458057</v>
          </cell>
          <cell r="Z359">
            <v>49.469699999999996</v>
          </cell>
          <cell r="AP359">
            <v>70.007175000000004</v>
          </cell>
          <cell r="AV359">
            <v>71.974721028256923</v>
          </cell>
          <cell r="BN359">
            <v>63.194775</v>
          </cell>
          <cell r="BT359">
            <v>47.459300000000006</v>
          </cell>
        </row>
        <row r="360">
          <cell r="A360" t="str">
            <v>MPN358</v>
          </cell>
          <cell r="B360">
            <v>173.60649069999999</v>
          </cell>
          <cell r="Z360">
            <v>87.212300000000013</v>
          </cell>
          <cell r="AP360">
            <v>87.955875000000006</v>
          </cell>
          <cell r="AV360">
            <v>61.591803937123977</v>
          </cell>
          <cell r="BN360">
            <v>77.545230000000004</v>
          </cell>
          <cell r="BT360">
            <v>91.053550000000016</v>
          </cell>
        </row>
        <row r="361">
          <cell r="A361" t="str">
            <v>MPN359</v>
          </cell>
          <cell r="B361">
            <v>691.79576450000002</v>
          </cell>
          <cell r="Z361">
            <v>69.409199999999998</v>
          </cell>
          <cell r="AP361">
            <v>67.263000000000005</v>
          </cell>
          <cell r="AV361">
            <v>79.120658145999442</v>
          </cell>
          <cell r="BN361">
            <v>65.556224999999998</v>
          </cell>
          <cell r="BT361">
            <v>78.895950000000013</v>
          </cell>
        </row>
        <row r="362">
          <cell r="A362" t="str">
            <v>MPN360</v>
          </cell>
          <cell r="B362">
            <v>190.2978531</v>
          </cell>
          <cell r="Z362">
            <v>102.83525000000002</v>
          </cell>
          <cell r="AP362">
            <v>166.96365</v>
          </cell>
          <cell r="AV362">
            <v>156.47647266704561</v>
          </cell>
          <cell r="BN362">
            <v>114.28882499999999</v>
          </cell>
          <cell r="BT362">
            <v>101.83635</v>
          </cell>
        </row>
        <row r="363">
          <cell r="A363" t="str">
            <v>MPN361</v>
          </cell>
          <cell r="B363">
            <v>122.74311779999999</v>
          </cell>
          <cell r="Z363">
            <v>52.039750000000005</v>
          </cell>
          <cell r="AP363">
            <v>74.034975000000003</v>
          </cell>
          <cell r="AV363">
            <v>57.390863754485494</v>
          </cell>
          <cell r="BN363">
            <v>57.80040000000001</v>
          </cell>
          <cell r="BT363">
            <v>53.772950000000002</v>
          </cell>
        </row>
        <row r="364">
          <cell r="A364" t="str">
            <v>MPN362</v>
          </cell>
          <cell r="B364">
            <v>45.411949059999998</v>
          </cell>
          <cell r="Z364">
            <v>17.529330000000002</v>
          </cell>
          <cell r="AP364">
            <v>29.038485000000001</v>
          </cell>
          <cell r="AV364">
            <v>22.707443431654834</v>
          </cell>
          <cell r="BN364">
            <v>20.671770000000002</v>
          </cell>
          <cell r="BT364">
            <v>15.862700000000002</v>
          </cell>
        </row>
        <row r="365">
          <cell r="A365" t="str">
            <v>MPN363</v>
          </cell>
          <cell r="B365" t="str">
            <v xml:space="preserve"> </v>
          </cell>
          <cell r="Z365">
            <v>7.1214849999999998</v>
          </cell>
          <cell r="AP365">
            <v>6.0049500000000009</v>
          </cell>
          <cell r="AV365">
            <v>11.080717529893693</v>
          </cell>
          <cell r="BN365">
            <v>4.0191375000000003</v>
          </cell>
          <cell r="BT365">
            <v>3.0965200000000004</v>
          </cell>
        </row>
        <row r="366">
          <cell r="A366" t="str">
            <v>MPN364</v>
          </cell>
          <cell r="B366" t="str">
            <v xml:space="preserve"> </v>
          </cell>
          <cell r="Z366">
            <v>14.2597</v>
          </cell>
          <cell r="AP366">
            <v>37.376325000000001</v>
          </cell>
          <cell r="AV366">
            <v>16.308830063847555</v>
          </cell>
          <cell r="BN366">
            <v>16.264342499999998</v>
          </cell>
          <cell r="BT366">
            <v>18.5703</v>
          </cell>
        </row>
        <row r="367">
          <cell r="A367" t="str">
            <v>MPN365</v>
          </cell>
          <cell r="B367" t="str">
            <v xml:space="preserve"> </v>
          </cell>
          <cell r="Z367">
            <v>0.38073000000000007</v>
          </cell>
          <cell r="AP367">
            <v>1.6660875000000002</v>
          </cell>
          <cell r="AV367">
            <v>1.7905472594155301</v>
          </cell>
          <cell r="BN367">
            <v>0</v>
          </cell>
          <cell r="BT367">
            <v>0</v>
          </cell>
        </row>
        <row r="368">
          <cell r="A368" t="str">
            <v>MPN366</v>
          </cell>
          <cell r="B368" t="str">
            <v xml:space="preserve"> </v>
          </cell>
          <cell r="Z368">
            <v>43.522850000000005</v>
          </cell>
          <cell r="AP368">
            <v>72.138149999999996</v>
          </cell>
          <cell r="AV368">
            <v>96.635050138278814</v>
          </cell>
          <cell r="BN368">
            <v>62.083349999999996</v>
          </cell>
          <cell r="BT368">
            <v>31.607100000000003</v>
          </cell>
        </row>
        <row r="369">
          <cell r="A369" t="str">
            <v>MPN367</v>
          </cell>
          <cell r="B369">
            <v>4.5440623039999997</v>
          </cell>
          <cell r="Z369">
            <v>55.424950000000003</v>
          </cell>
          <cell r="AP369">
            <v>77.325675000000004</v>
          </cell>
          <cell r="AV369">
            <v>136.60876674418373</v>
          </cell>
          <cell r="BN369">
            <v>67.324425000000005</v>
          </cell>
          <cell r="BT369">
            <v>42.537600000000005</v>
          </cell>
        </row>
        <row r="370">
          <cell r="A370" t="str">
            <v>MPN368</v>
          </cell>
          <cell r="B370">
            <v>122.3420761</v>
          </cell>
          <cell r="Z370">
            <v>0.17637550000000002</v>
          </cell>
          <cell r="AP370">
            <v>1.8925725000000002</v>
          </cell>
          <cell r="AV370">
            <v>0</v>
          </cell>
          <cell r="BN370">
            <v>0</v>
          </cell>
          <cell r="BT370">
            <v>0</v>
          </cell>
        </row>
        <row r="371">
          <cell r="A371" t="str">
            <v>MPN369</v>
          </cell>
          <cell r="B371">
            <v>11.77414173</v>
          </cell>
          <cell r="Z371">
            <v>29.138200000000001</v>
          </cell>
          <cell r="AP371">
            <v>21.485624999999999</v>
          </cell>
          <cell r="AV371">
            <v>51.990245981583001</v>
          </cell>
          <cell r="BN371">
            <v>0</v>
          </cell>
          <cell r="BT371">
            <v>0</v>
          </cell>
        </row>
        <row r="372">
          <cell r="A372" t="str">
            <v>MPN370</v>
          </cell>
          <cell r="B372" t="str">
            <v xml:space="preserve"> </v>
          </cell>
          <cell r="Z372">
            <v>180.39350000000002</v>
          </cell>
          <cell r="AP372">
            <v>239.27925000000002</v>
          </cell>
          <cell r="AV372">
            <v>376.88952868326697</v>
          </cell>
          <cell r="BN372">
            <v>149.03175000000002</v>
          </cell>
          <cell r="BT372">
            <v>151.89650000000003</v>
          </cell>
        </row>
        <row r="373">
          <cell r="A373" t="str">
            <v>MPN371</v>
          </cell>
          <cell r="B373" t="str">
            <v xml:space="preserve"> </v>
          </cell>
          <cell r="Z373">
            <v>0</v>
          </cell>
          <cell r="AP373">
            <v>0</v>
          </cell>
          <cell r="AV373">
            <v>0</v>
          </cell>
          <cell r="BN373">
            <v>0</v>
          </cell>
          <cell r="BT373">
            <v>0</v>
          </cell>
        </row>
        <row r="374">
          <cell r="A374" t="str">
            <v>MPN372</v>
          </cell>
          <cell r="B374">
            <v>506.94264729999998</v>
          </cell>
          <cell r="Z374">
            <v>345.61449999999996</v>
          </cell>
          <cell r="AP374">
            <v>590.32574999999997</v>
          </cell>
          <cell r="AV374">
            <v>439.94826716456635</v>
          </cell>
          <cell r="BN374">
            <v>206.97600000000003</v>
          </cell>
          <cell r="BT374">
            <v>348.79600000000005</v>
          </cell>
        </row>
        <row r="375">
          <cell r="A375" t="str">
            <v>MPN373</v>
          </cell>
          <cell r="B375" t="str">
            <v xml:space="preserve"> </v>
          </cell>
          <cell r="Z375">
            <v>0</v>
          </cell>
          <cell r="AP375">
            <v>0</v>
          </cell>
          <cell r="AV375">
            <v>0</v>
          </cell>
          <cell r="BN375">
            <v>0</v>
          </cell>
          <cell r="BT375">
            <v>0</v>
          </cell>
        </row>
        <row r="376">
          <cell r="A376" t="str">
            <v>MPN374</v>
          </cell>
          <cell r="B376" t="str">
            <v xml:space="preserve"> </v>
          </cell>
          <cell r="Z376">
            <v>0</v>
          </cell>
          <cell r="AP376">
            <v>0</v>
          </cell>
          <cell r="AV376">
            <v>0</v>
          </cell>
          <cell r="BN376">
            <v>0</v>
          </cell>
          <cell r="BT376">
            <v>0</v>
          </cell>
        </row>
        <row r="377">
          <cell r="A377" t="str">
            <v>MPN375</v>
          </cell>
          <cell r="B377" t="str">
            <v xml:space="preserve"> </v>
          </cell>
          <cell r="Z377">
            <v>0</v>
          </cell>
          <cell r="AP377">
            <v>0</v>
          </cell>
          <cell r="AV377">
            <v>0</v>
          </cell>
          <cell r="BN377">
            <v>0</v>
          </cell>
          <cell r="BT377">
            <v>0</v>
          </cell>
        </row>
        <row r="378">
          <cell r="A378" t="str">
            <v>MPN376</v>
          </cell>
          <cell r="B378">
            <v>603.49113880000004</v>
          </cell>
          <cell r="Z378">
            <v>269.48285000000004</v>
          </cell>
          <cell r="AP378">
            <v>178.10782500000005</v>
          </cell>
          <cell r="AV378">
            <v>171.71396898986347</v>
          </cell>
          <cell r="BN378">
            <v>217.66919999999999</v>
          </cell>
          <cell r="BT378">
            <v>497.75600000000003</v>
          </cell>
        </row>
        <row r="379">
          <cell r="A379" t="str">
            <v>MPN377</v>
          </cell>
          <cell r="B379">
            <v>1678.481918</v>
          </cell>
          <cell r="Z379">
            <v>1182.6780000000001</v>
          </cell>
          <cell r="AP379">
            <v>1182.9405000000002</v>
          </cell>
          <cell r="AV379">
            <v>782.57540966487966</v>
          </cell>
          <cell r="BN379">
            <v>986.85300000000007</v>
          </cell>
          <cell r="BT379">
            <v>1139.5195000000001</v>
          </cell>
        </row>
        <row r="380">
          <cell r="A380" t="str">
            <v>MPN378</v>
          </cell>
          <cell r="B380">
            <v>154.37965130000001</v>
          </cell>
          <cell r="Z380">
            <v>77.810599999999994</v>
          </cell>
          <cell r="AP380">
            <v>83.088075000000003</v>
          </cell>
          <cell r="AV380">
            <v>80.662442082346089</v>
          </cell>
          <cell r="BN380">
            <v>69.009675000000001</v>
          </cell>
          <cell r="BT380">
            <v>76.836550000000003</v>
          </cell>
        </row>
        <row r="381">
          <cell r="A381" t="str">
            <v>MPN379</v>
          </cell>
          <cell r="B381">
            <v>217.1625761</v>
          </cell>
          <cell r="Z381">
            <v>58.335199999999993</v>
          </cell>
          <cell r="AP381">
            <v>71.600025000000002</v>
          </cell>
          <cell r="AV381">
            <v>67.599247214362833</v>
          </cell>
          <cell r="BN381">
            <v>51.451574999999998</v>
          </cell>
          <cell r="BT381">
            <v>56.628600000000006</v>
          </cell>
        </row>
        <row r="382">
          <cell r="A382" t="str">
            <v>MPN380</v>
          </cell>
          <cell r="B382">
            <v>119.271415</v>
          </cell>
          <cell r="Z382">
            <v>75.796350000000004</v>
          </cell>
          <cell r="AP382">
            <v>102.7089</v>
          </cell>
          <cell r="AV382">
            <v>81.508597615174338</v>
          </cell>
          <cell r="BN382">
            <v>71.109674999999996</v>
          </cell>
          <cell r="BT382">
            <v>76.182749999999999</v>
          </cell>
        </row>
        <row r="383">
          <cell r="A383" t="str">
            <v>MPN381</v>
          </cell>
          <cell r="B383">
            <v>240.394159</v>
          </cell>
          <cell r="Z383">
            <v>181.25135</v>
          </cell>
          <cell r="AP383">
            <v>228.90000000000003</v>
          </cell>
          <cell r="AV383">
            <v>129.90072534562822</v>
          </cell>
          <cell r="BN383">
            <v>187.83607500000002</v>
          </cell>
          <cell r="BT383">
            <v>204.35380000000001</v>
          </cell>
        </row>
        <row r="384">
          <cell r="A384" t="str">
            <v>MPN382</v>
          </cell>
          <cell r="B384">
            <v>5.8772916080000002</v>
          </cell>
          <cell r="Z384">
            <v>0</v>
          </cell>
          <cell r="AP384">
            <v>2.8475475000000001</v>
          </cell>
          <cell r="AV384">
            <v>1.4010808740437217</v>
          </cell>
          <cell r="BN384">
            <v>0</v>
          </cell>
          <cell r="BT384">
            <v>2.3860550000000003</v>
          </cell>
        </row>
        <row r="385">
          <cell r="A385" t="str">
            <v>MPN383</v>
          </cell>
          <cell r="B385">
            <v>362.6455507</v>
          </cell>
          <cell r="Z385">
            <v>200.30849999999998</v>
          </cell>
          <cell r="AP385">
            <v>187.54575000000003</v>
          </cell>
          <cell r="AV385">
            <v>170.5685995176589</v>
          </cell>
          <cell r="BN385">
            <v>143.22525000000002</v>
          </cell>
          <cell r="BT385">
            <v>129.03205</v>
          </cell>
        </row>
        <row r="386">
          <cell r="A386" t="str">
            <v>MPN384</v>
          </cell>
          <cell r="B386">
            <v>261.09760640000002</v>
          </cell>
          <cell r="Z386">
            <v>235.13560000000004</v>
          </cell>
          <cell r="AP386">
            <v>230.58735000000001</v>
          </cell>
          <cell r="AV386">
            <v>189.19018992802688</v>
          </cell>
          <cell r="BN386">
            <v>156.11872500000001</v>
          </cell>
          <cell r="BT386">
            <v>163.61415000000002</v>
          </cell>
        </row>
        <row r="387">
          <cell r="A387" t="str">
            <v>MPN385</v>
          </cell>
          <cell r="B387">
            <v>75.438161429999994</v>
          </cell>
          <cell r="Z387">
            <v>0</v>
          </cell>
          <cell r="AP387">
            <v>0</v>
          </cell>
          <cell r="AV387">
            <v>0</v>
          </cell>
          <cell r="BN387">
            <v>0</v>
          </cell>
          <cell r="BT387">
            <v>0</v>
          </cell>
        </row>
        <row r="388">
          <cell r="A388" t="str">
            <v>MPN386</v>
          </cell>
          <cell r="B388">
            <v>591.52514499999995</v>
          </cell>
          <cell r="Z388">
            <v>812.6930000000001</v>
          </cell>
          <cell r="AP388">
            <v>632.81925000000012</v>
          </cell>
          <cell r="AV388">
            <v>295.97515374492002</v>
          </cell>
          <cell r="BN388">
            <v>633.79050000000007</v>
          </cell>
          <cell r="BT388">
            <v>727.90549999999996</v>
          </cell>
        </row>
        <row r="389">
          <cell r="A389" t="str">
            <v>MPN387</v>
          </cell>
          <cell r="B389">
            <v>274.2826536</v>
          </cell>
          <cell r="Z389">
            <v>138.54995</v>
          </cell>
          <cell r="AP389">
            <v>196.00665000000001</v>
          </cell>
          <cell r="AV389">
            <v>209.22171898595801</v>
          </cell>
          <cell r="BN389">
            <v>158.31270000000001</v>
          </cell>
          <cell r="BT389">
            <v>152.55695</v>
          </cell>
        </row>
        <row r="390">
          <cell r="A390" t="str">
            <v>MPN388</v>
          </cell>
          <cell r="B390">
            <v>221.1940979</v>
          </cell>
          <cell r="Z390">
            <v>137.13874999999999</v>
          </cell>
          <cell r="AP390">
            <v>61.741417500000011</v>
          </cell>
          <cell r="AV390">
            <v>61.502966911432338</v>
          </cell>
          <cell r="BN390">
            <v>105.66045000000001</v>
          </cell>
          <cell r="BT390">
            <v>53.513039999999997</v>
          </cell>
        </row>
        <row r="391">
          <cell r="A391" t="str">
            <v>MPN389</v>
          </cell>
          <cell r="B391">
            <v>1295.7836010000001</v>
          </cell>
          <cell r="Z391">
            <v>1159.606</v>
          </cell>
          <cell r="AP391">
            <v>1096.7774999999999</v>
          </cell>
          <cell r="AV391">
            <v>1085.9427319691613</v>
          </cell>
          <cell r="BN391">
            <v>1030.14975</v>
          </cell>
          <cell r="BT391">
            <v>1187.3820000000001</v>
          </cell>
        </row>
        <row r="392">
          <cell r="A392" t="str">
            <v>MPN390</v>
          </cell>
          <cell r="B392">
            <v>1462.6750890000001</v>
          </cell>
          <cell r="Z392">
            <v>1531.999</v>
          </cell>
          <cell r="AP392">
            <v>1609.2247499999999</v>
          </cell>
          <cell r="AV392">
            <v>1476.1123802029106</v>
          </cell>
          <cell r="BN392">
            <v>1221.3127500000001</v>
          </cell>
          <cell r="BT392">
            <v>1408.7080000000003</v>
          </cell>
        </row>
        <row r="393">
          <cell r="A393" t="str">
            <v>MPN391</v>
          </cell>
          <cell r="B393">
            <v>1407.2172579999999</v>
          </cell>
          <cell r="Z393">
            <v>1582.1155000000001</v>
          </cell>
          <cell r="AP393">
            <v>1572.1282500000002</v>
          </cell>
          <cell r="AV393">
            <v>1373.8242397908211</v>
          </cell>
          <cell r="BN393">
            <v>1353.4290000000001</v>
          </cell>
          <cell r="BT393">
            <v>1722.2835000000002</v>
          </cell>
        </row>
        <row r="394">
          <cell r="A394" t="str">
            <v>MPN392</v>
          </cell>
          <cell r="B394">
            <v>2548.4121970000001</v>
          </cell>
          <cell r="Z394">
            <v>4727.66</v>
          </cell>
          <cell r="AP394">
            <v>3900.1200000000003</v>
          </cell>
          <cell r="AV394">
            <v>3895.3104909860349</v>
          </cell>
          <cell r="BN394">
            <v>5150.04</v>
          </cell>
          <cell r="BT394">
            <v>4613.9800000000005</v>
          </cell>
        </row>
        <row r="395">
          <cell r="A395" t="str">
            <v>MPN393</v>
          </cell>
          <cell r="B395">
            <v>4033.1856250000001</v>
          </cell>
          <cell r="Z395">
            <v>4907.9800000000005</v>
          </cell>
          <cell r="AP395">
            <v>4688.67</v>
          </cell>
          <cell r="AV395">
            <v>3925.1713782435422</v>
          </cell>
          <cell r="BN395">
            <v>5487.9825000000001</v>
          </cell>
          <cell r="BT395">
            <v>4960.62</v>
          </cell>
        </row>
        <row r="396">
          <cell r="A396" t="str">
            <v>MPN394</v>
          </cell>
          <cell r="B396">
            <v>1867.2312400000001</v>
          </cell>
          <cell r="Z396">
            <v>2812.6</v>
          </cell>
          <cell r="AP396">
            <v>2388.83925</v>
          </cell>
          <cell r="AV396">
            <v>1914.4166761738581</v>
          </cell>
          <cell r="BN396">
            <v>1992.6270000000002</v>
          </cell>
          <cell r="BT396">
            <v>2366.0000000000005</v>
          </cell>
        </row>
        <row r="397">
          <cell r="A397" t="str">
            <v>MPN395</v>
          </cell>
          <cell r="B397">
            <v>122.30743820000001</v>
          </cell>
          <cell r="Z397">
            <v>114.69779999999999</v>
          </cell>
          <cell r="AP397">
            <v>113.99955000000001</v>
          </cell>
          <cell r="AV397">
            <v>110.788492518201</v>
          </cell>
          <cell r="BN397">
            <v>78.320025000000001</v>
          </cell>
          <cell r="BT397">
            <v>113.82385000000001</v>
          </cell>
        </row>
        <row r="398">
          <cell r="A398" t="str">
            <v>MPN396</v>
          </cell>
          <cell r="B398">
            <v>156.9700795</v>
          </cell>
          <cell r="Z398">
            <v>102.82300000000002</v>
          </cell>
          <cell r="AP398">
            <v>110.44897499999999</v>
          </cell>
          <cell r="AV398">
            <v>110.52076510119572</v>
          </cell>
          <cell r="BN398">
            <v>67.936575000000005</v>
          </cell>
          <cell r="BT398">
            <v>99.404550000000015</v>
          </cell>
        </row>
        <row r="399">
          <cell r="A399" t="str">
            <v>MPN397</v>
          </cell>
          <cell r="B399">
            <v>145.410766</v>
          </cell>
          <cell r="Z399">
            <v>95.711700000000008</v>
          </cell>
          <cell r="AP399">
            <v>73.881150000000005</v>
          </cell>
          <cell r="AV399">
            <v>92.14749171990573</v>
          </cell>
          <cell r="BN399">
            <v>80.22945</v>
          </cell>
          <cell r="BT399">
            <v>106.94670000000002</v>
          </cell>
        </row>
        <row r="400">
          <cell r="A400" t="str">
            <v>MPN398</v>
          </cell>
          <cell r="B400">
            <v>253.6212329</v>
          </cell>
          <cell r="Z400">
            <v>140.54740000000001</v>
          </cell>
          <cell r="AP400">
            <v>170.189775</v>
          </cell>
          <cell r="AV400">
            <v>129.22771521334292</v>
          </cell>
          <cell r="BN400">
            <v>102.38130000000001</v>
          </cell>
          <cell r="BT400">
            <v>141.90049999999999</v>
          </cell>
        </row>
        <row r="401">
          <cell r="A401" t="str">
            <v>MPN399</v>
          </cell>
          <cell r="B401">
            <v>217.08258029999999</v>
          </cell>
          <cell r="Z401">
            <v>62.95702</v>
          </cell>
          <cell r="AP401">
            <v>85.075725000000006</v>
          </cell>
          <cell r="AV401">
            <v>61.167636828787664</v>
          </cell>
          <cell r="BN401">
            <v>53.249647500000002</v>
          </cell>
          <cell r="BT401">
            <v>54.388599999999997</v>
          </cell>
        </row>
        <row r="402">
          <cell r="A402" t="str">
            <v>MPN400</v>
          </cell>
          <cell r="B402">
            <v>123.3062779</v>
          </cell>
          <cell r="Z402">
            <v>86.624300000000005</v>
          </cell>
          <cell r="AP402">
            <v>175.19774999999998</v>
          </cell>
          <cell r="AV402">
            <v>74.948032524871564</v>
          </cell>
          <cell r="BN402">
            <v>51.424800000000005</v>
          </cell>
          <cell r="BT402">
            <v>50.061200000000007</v>
          </cell>
        </row>
        <row r="403">
          <cell r="A403" t="str">
            <v>MPN401</v>
          </cell>
          <cell r="B403">
            <v>685.42881869999997</v>
          </cell>
          <cell r="Z403">
            <v>754.33399999999995</v>
          </cell>
          <cell r="AP403">
            <v>844.90874999999994</v>
          </cell>
          <cell r="AV403">
            <v>800.51743454982204</v>
          </cell>
          <cell r="BN403">
            <v>739.34700000000009</v>
          </cell>
          <cell r="BT403">
            <v>747.98149999999998</v>
          </cell>
        </row>
        <row r="404">
          <cell r="A404" t="str">
            <v>MPN402</v>
          </cell>
          <cell r="B404">
            <v>78.490988950000002</v>
          </cell>
          <cell r="Z404">
            <v>98.908249999999995</v>
          </cell>
          <cell r="AP404">
            <v>108.24135000000001</v>
          </cell>
          <cell r="AV404">
            <v>104.39817513903327</v>
          </cell>
          <cell r="BN404">
            <v>66.86137500000001</v>
          </cell>
          <cell r="BT404">
            <v>75.545400000000001</v>
          </cell>
        </row>
        <row r="405">
          <cell r="A405" t="str">
            <v>MPN403</v>
          </cell>
          <cell r="B405" t="str">
            <v xml:space="preserve"> </v>
          </cell>
          <cell r="Z405">
            <v>0</v>
          </cell>
          <cell r="AP405">
            <v>0</v>
          </cell>
          <cell r="AV405">
            <v>0</v>
          </cell>
          <cell r="BN405">
            <v>0</v>
          </cell>
          <cell r="BT405">
            <v>0</v>
          </cell>
        </row>
        <row r="406">
          <cell r="A406" t="str">
            <v>MPN404</v>
          </cell>
          <cell r="B406" t="str">
            <v xml:space="preserve"> </v>
          </cell>
          <cell r="Z406">
            <v>0</v>
          </cell>
          <cell r="AP406">
            <v>0</v>
          </cell>
          <cell r="AV406">
            <v>0</v>
          </cell>
          <cell r="BN406">
            <v>0</v>
          </cell>
          <cell r="BT406">
            <v>0</v>
          </cell>
        </row>
        <row r="407">
          <cell r="A407" t="str">
            <v>MPN405</v>
          </cell>
          <cell r="B407" t="str">
            <v xml:space="preserve"> </v>
          </cell>
          <cell r="Z407">
            <v>0</v>
          </cell>
          <cell r="AP407">
            <v>0</v>
          </cell>
          <cell r="AV407">
            <v>0</v>
          </cell>
          <cell r="BN407">
            <v>0</v>
          </cell>
          <cell r="BT407">
            <v>0</v>
          </cell>
        </row>
        <row r="408">
          <cell r="A408" t="str">
            <v>MPN406</v>
          </cell>
          <cell r="B408">
            <v>42.211572519999997</v>
          </cell>
          <cell r="Z408">
            <v>5.0367450000000007</v>
          </cell>
          <cell r="AP408">
            <v>10.657500000000001</v>
          </cell>
          <cell r="AV408">
            <v>16.195671608445938</v>
          </cell>
          <cell r="BN408">
            <v>11.865000000000002</v>
          </cell>
          <cell r="BT408">
            <v>17.802364999999998</v>
          </cell>
        </row>
        <row r="409">
          <cell r="A409" t="str">
            <v>MPN407</v>
          </cell>
          <cell r="B409">
            <v>39.898924360000002</v>
          </cell>
          <cell r="Z409">
            <v>19.084030000000002</v>
          </cell>
          <cell r="AP409">
            <v>23.5270875</v>
          </cell>
          <cell r="AV409">
            <v>24.559737674324499</v>
          </cell>
          <cell r="BN409">
            <v>19.162237500000003</v>
          </cell>
          <cell r="BT409">
            <v>30.582965000000002</v>
          </cell>
        </row>
        <row r="410">
          <cell r="A410" t="str">
            <v>MPN408</v>
          </cell>
          <cell r="B410">
            <v>185.32606699999999</v>
          </cell>
          <cell r="Z410">
            <v>83.803650000000019</v>
          </cell>
          <cell r="AP410">
            <v>108.936975</v>
          </cell>
          <cell r="AV410">
            <v>86.826744383219449</v>
          </cell>
          <cell r="BN410">
            <v>63.646800000000006</v>
          </cell>
          <cell r="BT410">
            <v>73.536400000000015</v>
          </cell>
        </row>
        <row r="411">
          <cell r="A411" t="str">
            <v>MPN409</v>
          </cell>
          <cell r="Z411">
            <v>13.44665</v>
          </cell>
          <cell r="AP411">
            <v>35.218049999999998</v>
          </cell>
          <cell r="AV411">
            <v>19.852127157194523</v>
          </cell>
          <cell r="BN411">
            <v>7.0630875</v>
          </cell>
          <cell r="BT411">
            <v>11.49715</v>
          </cell>
        </row>
        <row r="412">
          <cell r="A412" t="str">
            <v>MPN410</v>
          </cell>
          <cell r="B412">
            <v>348.55851369999999</v>
          </cell>
          <cell r="Z412">
            <v>7.6800500000000014</v>
          </cell>
          <cell r="AP412">
            <v>11.507474999999999</v>
          </cell>
          <cell r="AV412">
            <v>11.482528903441382</v>
          </cell>
          <cell r="BN412">
            <v>18.5472</v>
          </cell>
          <cell r="BT412">
            <v>14.935900000000002</v>
          </cell>
        </row>
        <row r="413">
          <cell r="A413" t="str">
            <v>MPN411</v>
          </cell>
          <cell r="B413" t="str">
            <v xml:space="preserve"> </v>
          </cell>
          <cell r="Z413">
            <v>0.10872749999999999</v>
          </cell>
          <cell r="AP413">
            <v>0</v>
          </cell>
          <cell r="AV413">
            <v>0</v>
          </cell>
          <cell r="BN413">
            <v>0</v>
          </cell>
          <cell r="BT413">
            <v>0</v>
          </cell>
        </row>
        <row r="414">
          <cell r="A414" t="str">
            <v>MPN412</v>
          </cell>
          <cell r="B414" t="str">
            <v xml:space="preserve"> </v>
          </cell>
          <cell r="Z414">
            <v>94.605000000000018</v>
          </cell>
          <cell r="AP414">
            <v>131.81700000000001</v>
          </cell>
          <cell r="AV414">
            <v>183.19603797295275</v>
          </cell>
          <cell r="BN414">
            <v>72.332400000000007</v>
          </cell>
          <cell r="BT414">
            <v>92.179500000000004</v>
          </cell>
        </row>
        <row r="415">
          <cell r="A415" t="str">
            <v>MPN413</v>
          </cell>
          <cell r="B415" t="str">
            <v xml:space="preserve"> </v>
          </cell>
          <cell r="Z415">
            <v>0</v>
          </cell>
          <cell r="AP415">
            <v>0</v>
          </cell>
          <cell r="AV415">
            <v>0</v>
          </cell>
          <cell r="BN415">
            <v>0</v>
          </cell>
          <cell r="BT415">
            <v>0</v>
          </cell>
        </row>
        <row r="416">
          <cell r="A416" t="str">
            <v>MPN414</v>
          </cell>
          <cell r="B416" t="str">
            <v xml:space="preserve"> </v>
          </cell>
          <cell r="Z416">
            <v>58.599799999999995</v>
          </cell>
          <cell r="AP416">
            <v>45.850350000000006</v>
          </cell>
          <cell r="AV416">
            <v>74.294767064065383</v>
          </cell>
          <cell r="BN416">
            <v>77.776125000000008</v>
          </cell>
          <cell r="BT416">
            <v>27.498799999999999</v>
          </cell>
        </row>
        <row r="417">
          <cell r="A417" t="str">
            <v>MPN415</v>
          </cell>
          <cell r="B417">
            <v>109.9346243</v>
          </cell>
          <cell r="Z417">
            <v>38.02225</v>
          </cell>
          <cell r="AP417">
            <v>32.676682499999998</v>
          </cell>
          <cell r="AV417">
            <v>31.980451865054867</v>
          </cell>
          <cell r="BN417">
            <v>34.058692499999999</v>
          </cell>
          <cell r="BT417">
            <v>38.413830000000004</v>
          </cell>
        </row>
        <row r="418">
          <cell r="A418" t="str">
            <v>MPN416</v>
          </cell>
          <cell r="B418">
            <v>19.93205352</v>
          </cell>
          <cell r="Z418">
            <v>4.5884299999999998</v>
          </cell>
          <cell r="AP418">
            <v>10.421722500000001</v>
          </cell>
          <cell r="AV418">
            <v>8.2803803032371555</v>
          </cell>
          <cell r="BN418">
            <v>1.48407</v>
          </cell>
          <cell r="BT418">
            <v>4.4255400000000007</v>
          </cell>
        </row>
        <row r="419">
          <cell r="A419" t="str">
            <v>MPN417</v>
          </cell>
          <cell r="B419" t="str">
            <v xml:space="preserve"> </v>
          </cell>
          <cell r="Z419">
            <v>0</v>
          </cell>
          <cell r="AP419">
            <v>0</v>
          </cell>
          <cell r="AV419">
            <v>0</v>
          </cell>
          <cell r="BN419">
            <v>0</v>
          </cell>
          <cell r="BT419">
            <v>0</v>
          </cell>
        </row>
        <row r="420">
          <cell r="A420" t="str">
            <v>MPN418</v>
          </cell>
          <cell r="B420">
            <v>6.2593181429999998</v>
          </cell>
          <cell r="Z420">
            <v>100.97744999999999</v>
          </cell>
          <cell r="AP420">
            <v>115.71209999999999</v>
          </cell>
          <cell r="AV420">
            <v>96.930515062990551</v>
          </cell>
          <cell r="BN420">
            <v>96.764849999999996</v>
          </cell>
          <cell r="BT420">
            <v>105.60270000000001</v>
          </cell>
        </row>
        <row r="421">
          <cell r="A421" t="str">
            <v>MPN419</v>
          </cell>
          <cell r="B421">
            <v>257.49317660000003</v>
          </cell>
          <cell r="Z421">
            <v>0</v>
          </cell>
          <cell r="AP421">
            <v>0</v>
          </cell>
          <cell r="AV421">
            <v>5.8291539850793725</v>
          </cell>
          <cell r="BN421">
            <v>0</v>
          </cell>
          <cell r="BT421">
            <v>0</v>
          </cell>
        </row>
        <row r="422">
          <cell r="A422" t="str">
            <v>MPN420</v>
          </cell>
          <cell r="B422">
            <v>335.77775159999999</v>
          </cell>
          <cell r="Z422">
            <v>124.88</v>
          </cell>
          <cell r="AP422">
            <v>100.33695000000002</v>
          </cell>
          <cell r="AV422">
            <v>81.589679216048992</v>
          </cell>
          <cell r="BN422">
            <v>125.72385</v>
          </cell>
          <cell r="BT422">
            <v>135.81820000000002</v>
          </cell>
        </row>
        <row r="423">
          <cell r="A423" t="str">
            <v>MPN421</v>
          </cell>
          <cell r="B423">
            <v>247.40842960000001</v>
          </cell>
          <cell r="Z423">
            <v>2.42123</v>
          </cell>
          <cell r="AP423">
            <v>0</v>
          </cell>
          <cell r="AV423">
            <v>0</v>
          </cell>
          <cell r="BN423">
            <v>21.4725</v>
          </cell>
          <cell r="BT423">
            <v>11.204725000000002</v>
          </cell>
        </row>
        <row r="424">
          <cell r="A424" t="str">
            <v>MPN422</v>
          </cell>
          <cell r="B424">
            <v>84.641356459999997</v>
          </cell>
          <cell r="Z424">
            <v>57.200500000000005</v>
          </cell>
          <cell r="AP424">
            <v>66.326925000000003</v>
          </cell>
          <cell r="AV424">
            <v>46.160445569103082</v>
          </cell>
          <cell r="BN424">
            <v>54.024600000000007</v>
          </cell>
          <cell r="BT424">
            <v>57.55575000000001</v>
          </cell>
        </row>
        <row r="425">
          <cell r="A425" t="str">
            <v>MPN423</v>
          </cell>
          <cell r="B425">
            <v>78.858658570000003</v>
          </cell>
          <cell r="Z425">
            <v>43.950899999999997</v>
          </cell>
          <cell r="AP425">
            <v>30.267142500000006</v>
          </cell>
          <cell r="AV425">
            <v>24.345475947583569</v>
          </cell>
          <cell r="BN425">
            <v>51.989752500000009</v>
          </cell>
          <cell r="BT425">
            <v>36.055250000000001</v>
          </cell>
        </row>
        <row r="426">
          <cell r="A426" t="str">
            <v>MPN424</v>
          </cell>
          <cell r="B426">
            <v>32.748514739999997</v>
          </cell>
          <cell r="Z426">
            <v>0</v>
          </cell>
          <cell r="AP426">
            <v>10.512862500000001</v>
          </cell>
          <cell r="AV426">
            <v>3.993861683216799</v>
          </cell>
          <cell r="BN426">
            <v>0</v>
          </cell>
          <cell r="BT426">
            <v>1.0386949999999999</v>
          </cell>
        </row>
        <row r="427">
          <cell r="A427" t="str">
            <v>MPN425</v>
          </cell>
          <cell r="B427">
            <v>171.8322666</v>
          </cell>
          <cell r="Z427">
            <v>120.22745000000002</v>
          </cell>
          <cell r="AP427">
            <v>123.71520000000001</v>
          </cell>
          <cell r="AV427">
            <v>122.4019590059884</v>
          </cell>
          <cell r="BN427">
            <v>119.00909999999999</v>
          </cell>
          <cell r="BT427">
            <v>116.30850000000002</v>
          </cell>
        </row>
        <row r="428">
          <cell r="A428" t="str">
            <v>MPN426</v>
          </cell>
          <cell r="B428">
            <v>196.8621948</v>
          </cell>
          <cell r="Z428">
            <v>108.40304999999999</v>
          </cell>
          <cell r="AP428">
            <v>110.66685000000001</v>
          </cell>
          <cell r="AV428">
            <v>110.06207746209083</v>
          </cell>
          <cell r="BN428">
            <v>91.855050000000006</v>
          </cell>
          <cell r="BT428">
            <v>97.778100000000009</v>
          </cell>
        </row>
        <row r="429">
          <cell r="A429" t="str">
            <v>MPN427</v>
          </cell>
          <cell r="B429">
            <v>304.64390040000001</v>
          </cell>
          <cell r="Z429">
            <v>233.07235000000003</v>
          </cell>
          <cell r="AP429">
            <v>234.11850000000001</v>
          </cell>
          <cell r="AV429">
            <v>151.26819079797247</v>
          </cell>
          <cell r="BN429">
            <v>235.05457500000003</v>
          </cell>
          <cell r="BT429">
            <v>245.53375000000003</v>
          </cell>
        </row>
        <row r="430">
          <cell r="A430" t="str">
            <v>MPN428</v>
          </cell>
          <cell r="B430">
            <v>1077.2626339999999</v>
          </cell>
          <cell r="Z430">
            <v>1193.8675000000001</v>
          </cell>
          <cell r="AP430">
            <v>1268.7569999999998</v>
          </cell>
          <cell r="AV430">
            <v>1133.3402127247814</v>
          </cell>
          <cell r="BN430">
            <v>1297.01775</v>
          </cell>
          <cell r="BT430">
            <v>1124.5535000000002</v>
          </cell>
        </row>
        <row r="431">
          <cell r="A431" t="str">
            <v>MPN429</v>
          </cell>
          <cell r="B431">
            <v>1071.9966280000001</v>
          </cell>
          <cell r="Z431">
            <v>1345.2880000000002</v>
          </cell>
          <cell r="AP431">
            <v>1372.077</v>
          </cell>
          <cell r="AV431">
            <v>1333.2829648670297</v>
          </cell>
          <cell r="BN431">
            <v>947.28375000000005</v>
          </cell>
          <cell r="BT431">
            <v>1158.7975000000004</v>
          </cell>
        </row>
        <row r="432">
          <cell r="A432" t="str">
            <v>MPN430</v>
          </cell>
          <cell r="B432">
            <v>3359.3452419999999</v>
          </cell>
          <cell r="Z432">
            <v>5392.31</v>
          </cell>
          <cell r="AP432">
            <v>4878.6675000000005</v>
          </cell>
          <cell r="AV432">
            <v>4381.6709883122221</v>
          </cell>
          <cell r="BN432">
            <v>5257.2449999999999</v>
          </cell>
          <cell r="BT432">
            <v>5901.9449999999997</v>
          </cell>
        </row>
        <row r="433">
          <cell r="A433" t="str">
            <v>MPN431</v>
          </cell>
          <cell r="B433">
            <v>24.129447420000002</v>
          </cell>
          <cell r="Z433">
            <v>2.0851600000000001</v>
          </cell>
          <cell r="AP433">
            <v>0</v>
          </cell>
          <cell r="AV433">
            <v>8.8417818651336688</v>
          </cell>
          <cell r="BN433">
            <v>0</v>
          </cell>
          <cell r="BT433">
            <v>5.5808900000000001</v>
          </cell>
        </row>
        <row r="434">
          <cell r="A434" t="str">
            <v>MPN432</v>
          </cell>
          <cell r="B434">
            <v>48.484248700000002</v>
          </cell>
          <cell r="Z434">
            <v>16.007075</v>
          </cell>
          <cell r="AP434">
            <v>26.440417500000002</v>
          </cell>
          <cell r="AV434">
            <v>26.700071369925055</v>
          </cell>
          <cell r="BN434">
            <v>18.0075</v>
          </cell>
          <cell r="BT434">
            <v>13.26864</v>
          </cell>
        </row>
        <row r="435">
          <cell r="A435" t="str">
            <v>MPN433</v>
          </cell>
          <cell r="B435">
            <v>17.759846400000001</v>
          </cell>
          <cell r="Z435">
            <v>13.787480000000002</v>
          </cell>
          <cell r="AP435">
            <v>8.0850000000000009</v>
          </cell>
          <cell r="AV435">
            <v>16.891716935943201</v>
          </cell>
          <cell r="BN435">
            <v>15.645</v>
          </cell>
          <cell r="BT435">
            <v>67.491129999999998</v>
          </cell>
        </row>
        <row r="436">
          <cell r="A436" t="str">
            <v>MPN434</v>
          </cell>
          <cell r="B436">
            <v>2467.6874819999998</v>
          </cell>
          <cell r="Z436">
            <v>4627.8750000000009</v>
          </cell>
          <cell r="AP436">
            <v>4281.165</v>
          </cell>
          <cell r="AV436">
            <v>3444.1432539331545</v>
          </cell>
          <cell r="BN436">
            <v>5191.1475000000009</v>
          </cell>
          <cell r="BT436">
            <v>5042.03</v>
          </cell>
        </row>
        <row r="437">
          <cell r="A437" t="str">
            <v>MPN435</v>
          </cell>
          <cell r="B437">
            <v>86.816450520000004</v>
          </cell>
          <cell r="Z437">
            <v>0</v>
          </cell>
          <cell r="AP437">
            <v>0</v>
          </cell>
          <cell r="AV437">
            <v>0</v>
          </cell>
          <cell r="BN437">
            <v>0</v>
          </cell>
          <cell r="BT437">
            <v>0</v>
          </cell>
        </row>
        <row r="438">
          <cell r="A438" t="str">
            <v>MPN436</v>
          </cell>
          <cell r="B438">
            <v>192.70178619999999</v>
          </cell>
          <cell r="Z438">
            <v>78.727250000000012</v>
          </cell>
          <cell r="AP438">
            <v>116.79202500000001</v>
          </cell>
          <cell r="AV438">
            <v>140.98995934674903</v>
          </cell>
          <cell r="BN438">
            <v>54.030900000000003</v>
          </cell>
          <cell r="BT438">
            <v>65.708650000000006</v>
          </cell>
        </row>
        <row r="439">
          <cell r="A439" t="str">
            <v>MPN437</v>
          </cell>
          <cell r="B439" t="str">
            <v xml:space="preserve"> </v>
          </cell>
          <cell r="Z439">
            <v>0</v>
          </cell>
          <cell r="AP439">
            <v>0</v>
          </cell>
          <cell r="AV439">
            <v>0</v>
          </cell>
          <cell r="BN439">
            <v>0</v>
          </cell>
          <cell r="BT439">
            <v>0</v>
          </cell>
        </row>
        <row r="440">
          <cell r="A440" t="str">
            <v>MPN438</v>
          </cell>
          <cell r="B440" t="str">
            <v xml:space="preserve"> </v>
          </cell>
          <cell r="Z440">
            <v>0</v>
          </cell>
          <cell r="AP440">
            <v>0</v>
          </cell>
          <cell r="AV440">
            <v>0</v>
          </cell>
          <cell r="BN440">
            <v>0</v>
          </cell>
          <cell r="BT440">
            <v>0</v>
          </cell>
        </row>
        <row r="441">
          <cell r="A441" t="str">
            <v>MPN439</v>
          </cell>
          <cell r="B441" t="str">
            <v xml:space="preserve"> </v>
          </cell>
          <cell r="Z441">
            <v>0</v>
          </cell>
          <cell r="AP441">
            <v>0</v>
          </cell>
          <cell r="AV441">
            <v>0</v>
          </cell>
          <cell r="BN441">
            <v>0</v>
          </cell>
          <cell r="BT441">
            <v>0</v>
          </cell>
        </row>
        <row r="442">
          <cell r="A442" t="str">
            <v>MPN440</v>
          </cell>
          <cell r="B442" t="str">
            <v xml:space="preserve"> </v>
          </cell>
          <cell r="Z442">
            <v>11.28575</v>
          </cell>
          <cell r="AP442">
            <v>1.6996875</v>
          </cell>
          <cell r="AV442">
            <v>15.764404315214783</v>
          </cell>
          <cell r="BN442">
            <v>0</v>
          </cell>
          <cell r="BT442">
            <v>0</v>
          </cell>
        </row>
        <row r="443">
          <cell r="A443" t="str">
            <v>MPN441</v>
          </cell>
          <cell r="B443" t="str">
            <v xml:space="preserve"> </v>
          </cell>
          <cell r="Z443">
            <v>0</v>
          </cell>
          <cell r="AP443">
            <v>0</v>
          </cell>
          <cell r="AV443">
            <v>0</v>
          </cell>
          <cell r="BN443">
            <v>0</v>
          </cell>
          <cell r="BT443">
            <v>0</v>
          </cell>
        </row>
        <row r="444">
          <cell r="A444" t="str">
            <v>MPN442</v>
          </cell>
          <cell r="B444" t="str">
            <v xml:space="preserve"> </v>
          </cell>
          <cell r="Z444">
            <v>0</v>
          </cell>
          <cell r="AP444">
            <v>0</v>
          </cell>
          <cell r="AV444">
            <v>0</v>
          </cell>
          <cell r="BN444">
            <v>0</v>
          </cell>
          <cell r="BT444">
            <v>0</v>
          </cell>
        </row>
        <row r="445">
          <cell r="A445" t="str">
            <v>MPN443</v>
          </cell>
          <cell r="B445">
            <v>32.091662319999998</v>
          </cell>
          <cell r="Z445">
            <v>11.706156</v>
          </cell>
          <cell r="AP445">
            <v>21.558705000000003</v>
          </cell>
          <cell r="AV445">
            <v>13.131537080921454</v>
          </cell>
          <cell r="BN445">
            <v>15.855</v>
          </cell>
          <cell r="BT445">
            <v>37.980180000000004</v>
          </cell>
        </row>
        <row r="446">
          <cell r="A446" t="str">
            <v>MPN444</v>
          </cell>
          <cell r="B446">
            <v>156.96700659999999</v>
          </cell>
          <cell r="Z446">
            <v>63.442049999999995</v>
          </cell>
          <cell r="AP446">
            <v>101.237325</v>
          </cell>
          <cell r="AV446">
            <v>113.2905856430971</v>
          </cell>
          <cell r="BN446">
            <v>53.449725000000001</v>
          </cell>
          <cell r="BT446">
            <v>28.0441</v>
          </cell>
        </row>
        <row r="447">
          <cell r="A447" t="str">
            <v>MPN445</v>
          </cell>
          <cell r="B447">
            <v>126.80544860000001</v>
          </cell>
          <cell r="Z447">
            <v>97.356350000000006</v>
          </cell>
          <cell r="AP447">
            <v>102.97402500000001</v>
          </cell>
          <cell r="AV447">
            <v>82.37051482811799</v>
          </cell>
          <cell r="BN447">
            <v>104.23245</v>
          </cell>
          <cell r="BT447">
            <v>94.731700000000004</v>
          </cell>
        </row>
        <row r="448">
          <cell r="A448" t="str">
            <v>MPN446</v>
          </cell>
          <cell r="B448">
            <v>804.64221840000005</v>
          </cell>
          <cell r="Z448">
            <v>238.12040000000002</v>
          </cell>
          <cell r="AP448">
            <v>297.32692500000002</v>
          </cell>
          <cell r="AV448">
            <v>500.07113263074217</v>
          </cell>
          <cell r="BN448">
            <v>159.68610000000001</v>
          </cell>
          <cell r="BT448">
            <v>195.96885</v>
          </cell>
        </row>
        <row r="449">
          <cell r="A449" t="str">
            <v>MPN447</v>
          </cell>
          <cell r="B449">
            <v>593.85083880000002</v>
          </cell>
          <cell r="Z449">
            <v>355.11000000000007</v>
          </cell>
          <cell r="AP449">
            <v>538.91775000000007</v>
          </cell>
          <cell r="AV449">
            <v>603.06032522301734</v>
          </cell>
          <cell r="BN449">
            <v>395.27250000000004</v>
          </cell>
          <cell r="BT449">
            <v>447.80750000000006</v>
          </cell>
        </row>
        <row r="450">
          <cell r="A450" t="str">
            <v>MPN448</v>
          </cell>
          <cell r="B450" t="str">
            <v xml:space="preserve"> </v>
          </cell>
          <cell r="Z450">
            <v>0</v>
          </cell>
          <cell r="AP450">
            <v>0</v>
          </cell>
          <cell r="AV450">
            <v>0</v>
          </cell>
          <cell r="BN450">
            <v>0</v>
          </cell>
          <cell r="BT450">
            <v>0</v>
          </cell>
        </row>
        <row r="451">
          <cell r="A451" t="str">
            <v>MPN449</v>
          </cell>
          <cell r="B451">
            <v>119.6678758</v>
          </cell>
          <cell r="Z451">
            <v>62.253729999999997</v>
          </cell>
          <cell r="AP451">
            <v>105.959175</v>
          </cell>
          <cell r="AV451">
            <v>125.22036358132124</v>
          </cell>
          <cell r="BN451">
            <v>22.175842500000002</v>
          </cell>
          <cell r="BT451">
            <v>19.003775000000001</v>
          </cell>
        </row>
        <row r="452">
          <cell r="A452" t="str">
            <v>MPN450</v>
          </cell>
          <cell r="B452">
            <v>38.200457849999999</v>
          </cell>
          <cell r="Z452">
            <v>26.930925000000002</v>
          </cell>
          <cell r="AP452">
            <v>30.851677500000001</v>
          </cell>
          <cell r="AV452">
            <v>18.463806002394808</v>
          </cell>
          <cell r="BN452">
            <v>33.049590000000002</v>
          </cell>
          <cell r="BT452">
            <v>22.924860000000006</v>
          </cell>
        </row>
        <row r="453">
          <cell r="A453" t="str">
            <v>MPN451</v>
          </cell>
          <cell r="B453" t="str">
            <v xml:space="preserve"> </v>
          </cell>
          <cell r="Z453">
            <v>0</v>
          </cell>
          <cell r="AP453">
            <v>0</v>
          </cell>
          <cell r="AV453">
            <v>0</v>
          </cell>
          <cell r="BN453">
            <v>0</v>
          </cell>
          <cell r="BT453">
            <v>0</v>
          </cell>
        </row>
        <row r="454">
          <cell r="A454" t="str">
            <v>MPN452</v>
          </cell>
          <cell r="B454">
            <v>820.19951679999997</v>
          </cell>
          <cell r="Z454">
            <v>504.59500000000003</v>
          </cell>
          <cell r="AP454">
            <v>709.64249999999993</v>
          </cell>
          <cell r="AV454">
            <v>858.31116745661802</v>
          </cell>
          <cell r="BN454">
            <v>501.27525000000003</v>
          </cell>
          <cell r="BT454">
            <v>471.70199999999994</v>
          </cell>
        </row>
        <row r="455">
          <cell r="A455" t="str">
            <v>MPN453</v>
          </cell>
          <cell r="B455">
            <v>45.548798410000003</v>
          </cell>
          <cell r="Z455">
            <v>90.795950000000005</v>
          </cell>
          <cell r="AP455">
            <v>132.07634999999999</v>
          </cell>
          <cell r="AV455">
            <v>126.11675290233083</v>
          </cell>
          <cell r="BN455">
            <v>96.548550000000006</v>
          </cell>
          <cell r="BT455">
            <v>97.149149999999977</v>
          </cell>
        </row>
        <row r="456">
          <cell r="A456" t="str">
            <v>MPN454</v>
          </cell>
          <cell r="B456">
            <v>439.09815159999999</v>
          </cell>
          <cell r="Z456">
            <v>152.90484999999998</v>
          </cell>
          <cell r="AP456">
            <v>180.37110000000001</v>
          </cell>
          <cell r="AV456">
            <v>143.35848661143785</v>
          </cell>
          <cell r="BN456">
            <v>143.49037500000003</v>
          </cell>
          <cell r="BT456">
            <v>206.41705000000002</v>
          </cell>
        </row>
        <row r="457">
          <cell r="A457" t="str">
            <v>MPN455</v>
          </cell>
          <cell r="B457">
            <v>130.98227180000001</v>
          </cell>
          <cell r="Z457">
            <v>0</v>
          </cell>
          <cell r="AP457">
            <v>0</v>
          </cell>
          <cell r="AV457">
            <v>0</v>
          </cell>
          <cell r="BN457">
            <v>0</v>
          </cell>
          <cell r="BT457">
            <v>0</v>
          </cell>
        </row>
        <row r="458">
          <cell r="A458" t="str">
            <v>MPN456</v>
          </cell>
          <cell r="B458">
            <v>365.82347600000003</v>
          </cell>
          <cell r="Z458">
            <v>178.87555000000006</v>
          </cell>
          <cell r="AP458">
            <v>243.19522500000002</v>
          </cell>
          <cell r="AV458">
            <v>193.6966679824871</v>
          </cell>
          <cell r="BN458">
            <v>170.26012500000002</v>
          </cell>
          <cell r="BT458">
            <v>188.44385</v>
          </cell>
        </row>
        <row r="459">
          <cell r="A459" t="str">
            <v>MPN457</v>
          </cell>
          <cell r="B459" t="str">
            <v xml:space="preserve"> </v>
          </cell>
          <cell r="Z459">
            <v>29.611050000000002</v>
          </cell>
          <cell r="AP459">
            <v>50.665125000000003</v>
          </cell>
          <cell r="AV459">
            <v>62.4185252605537</v>
          </cell>
          <cell r="BN459">
            <v>37.845675</v>
          </cell>
          <cell r="BT459">
            <v>37.144100000000002</v>
          </cell>
        </row>
        <row r="460">
          <cell r="A460" t="str">
            <v>MPN458</v>
          </cell>
          <cell r="B460" t="str">
            <v xml:space="preserve"> </v>
          </cell>
          <cell r="Z460">
            <v>49.065449999999998</v>
          </cell>
          <cell r="AP460">
            <v>99.869699999999995</v>
          </cell>
          <cell r="AV460">
            <v>99.316314161136603</v>
          </cell>
          <cell r="BN460">
            <v>77.521500000000003</v>
          </cell>
          <cell r="BT460">
            <v>63.295750000000005</v>
          </cell>
        </row>
        <row r="461">
          <cell r="A461" t="str">
            <v>MPN459</v>
          </cell>
          <cell r="B461">
            <v>28.299068900000002</v>
          </cell>
          <cell r="Z461">
            <v>81.338250000000002</v>
          </cell>
          <cell r="AP461">
            <v>97.017899999999997</v>
          </cell>
          <cell r="AV461">
            <v>85.237741044291326</v>
          </cell>
          <cell r="BN461">
            <v>91.556325000000001</v>
          </cell>
          <cell r="BT461">
            <v>96.677000000000007</v>
          </cell>
        </row>
        <row r="462">
          <cell r="A462" t="str">
            <v>MPN460</v>
          </cell>
          <cell r="B462">
            <v>21.138265619999999</v>
          </cell>
          <cell r="Z462">
            <v>10.605000000000002</v>
          </cell>
          <cell r="AP462">
            <v>0</v>
          </cell>
          <cell r="AV462">
            <v>0.86308686345036933</v>
          </cell>
          <cell r="BN462">
            <v>0</v>
          </cell>
          <cell r="BT462">
            <v>0</v>
          </cell>
        </row>
        <row r="463">
          <cell r="A463" t="str">
            <v>MPN461</v>
          </cell>
          <cell r="B463">
            <v>79.309683629999995</v>
          </cell>
          <cell r="Z463">
            <v>98.045850000000016</v>
          </cell>
          <cell r="AP463">
            <v>108.34950000000001</v>
          </cell>
          <cell r="AV463">
            <v>75.54315729113496</v>
          </cell>
          <cell r="BN463">
            <v>98.329350000000005</v>
          </cell>
          <cell r="BT463">
            <v>98.71050000000001</v>
          </cell>
        </row>
        <row r="464">
          <cell r="A464" t="str">
            <v>MPN462</v>
          </cell>
          <cell r="B464" t="str">
            <v xml:space="preserve"> </v>
          </cell>
          <cell r="Z464">
            <v>39.198250000000002</v>
          </cell>
          <cell r="AP464">
            <v>42.906150000000004</v>
          </cell>
          <cell r="AV464">
            <v>61.943416681308179</v>
          </cell>
          <cell r="BN464">
            <v>30.741217500000005</v>
          </cell>
          <cell r="BT464">
            <v>42.245000000000005</v>
          </cell>
        </row>
        <row r="465">
          <cell r="A465" t="str">
            <v>MPN463</v>
          </cell>
          <cell r="B465" t="str">
            <v xml:space="preserve"> </v>
          </cell>
          <cell r="Z465">
            <v>0</v>
          </cell>
          <cell r="AP465">
            <v>0</v>
          </cell>
          <cell r="AV465">
            <v>0</v>
          </cell>
          <cell r="BN465">
            <v>0</v>
          </cell>
          <cell r="BT465">
            <v>0</v>
          </cell>
        </row>
        <row r="466">
          <cell r="A466" t="str">
            <v>MPN464</v>
          </cell>
          <cell r="B466" t="str">
            <v xml:space="preserve"> </v>
          </cell>
          <cell r="Z466">
            <v>37.308600000000006</v>
          </cell>
          <cell r="AP466">
            <v>49.034475</v>
          </cell>
          <cell r="AV466">
            <v>77.581074952572493</v>
          </cell>
          <cell r="BN466">
            <v>40.028625000000005</v>
          </cell>
          <cell r="BT466">
            <v>28.577500000000001</v>
          </cell>
        </row>
        <row r="467">
          <cell r="A467" t="str">
            <v>MPN465</v>
          </cell>
          <cell r="B467" t="str">
            <v xml:space="preserve"> </v>
          </cell>
          <cell r="Z467">
            <v>0</v>
          </cell>
          <cell r="AP467">
            <v>0</v>
          </cell>
          <cell r="AV467">
            <v>0</v>
          </cell>
          <cell r="BN467">
            <v>0</v>
          </cell>
          <cell r="BT467">
            <v>0</v>
          </cell>
        </row>
        <row r="468">
          <cell r="A468" t="str">
            <v>MPN466</v>
          </cell>
          <cell r="B468">
            <v>0.44846960600000002</v>
          </cell>
          <cell r="Z468">
            <v>3.99742</v>
          </cell>
          <cell r="AP468">
            <v>10.970400000000001</v>
          </cell>
          <cell r="AV468">
            <v>10.074257380359965</v>
          </cell>
          <cell r="BN468">
            <v>0</v>
          </cell>
          <cell r="BT468">
            <v>5.7996750000000006</v>
          </cell>
        </row>
        <row r="469">
          <cell r="A469" t="str">
            <v>MPN467</v>
          </cell>
          <cell r="B469" t="str">
            <v xml:space="preserve"> </v>
          </cell>
          <cell r="Z469">
            <v>29.138200000000001</v>
          </cell>
          <cell r="AP469">
            <v>21.485624999999999</v>
          </cell>
          <cell r="AV469">
            <v>29.220204667408495</v>
          </cell>
          <cell r="BN469">
            <v>0</v>
          </cell>
          <cell r="BT469">
            <v>0</v>
          </cell>
        </row>
        <row r="470">
          <cell r="A470" t="str">
            <v>MPN468</v>
          </cell>
          <cell r="B470" t="str">
            <v xml:space="preserve"> </v>
          </cell>
          <cell r="Z470">
            <v>49.815500000000007</v>
          </cell>
          <cell r="AP470">
            <v>76.11975000000001</v>
          </cell>
          <cell r="AV470">
            <v>152.03305230068193</v>
          </cell>
          <cell r="BN470">
            <v>36.204525000000004</v>
          </cell>
          <cell r="BT470">
            <v>78.204000000000008</v>
          </cell>
        </row>
        <row r="471">
          <cell r="A471" t="str">
            <v>MPN469</v>
          </cell>
          <cell r="B471">
            <v>70.173181260000007</v>
          </cell>
          <cell r="Z471">
            <v>26.140730000000001</v>
          </cell>
          <cell r="AP471">
            <v>26.334524999999999</v>
          </cell>
          <cell r="AV471">
            <v>31.849851676069914</v>
          </cell>
          <cell r="BN471">
            <v>17.1675</v>
          </cell>
          <cell r="BT471">
            <v>19.921054999999999</v>
          </cell>
        </row>
        <row r="472">
          <cell r="A472" t="str">
            <v>MPN470</v>
          </cell>
          <cell r="B472">
            <v>1050.7855509999999</v>
          </cell>
          <cell r="Z472">
            <v>776.17399999999998</v>
          </cell>
          <cell r="AP472">
            <v>741.17400000000009</v>
          </cell>
          <cell r="AV472">
            <v>638.49935773764093</v>
          </cell>
          <cell r="BN472">
            <v>690.28575000000001</v>
          </cell>
          <cell r="BT472">
            <v>941.63649999999996</v>
          </cell>
        </row>
        <row r="473">
          <cell r="A473" t="str">
            <v>MPN471</v>
          </cell>
          <cell r="B473" t="str">
            <v xml:space="preserve"> </v>
          </cell>
          <cell r="Z473">
            <v>14.941154200000001</v>
          </cell>
          <cell r="AP473">
            <v>50.265180000000001</v>
          </cell>
          <cell r="AV473">
            <v>37.934377600864266</v>
          </cell>
          <cell r="BN473">
            <v>1.7585400000000001E-2</v>
          </cell>
          <cell r="BT473">
            <v>12.405794800000002</v>
          </cell>
        </row>
        <row r="474">
          <cell r="A474" t="str">
            <v>MPN472</v>
          </cell>
          <cell r="B474">
            <v>121.6887478</v>
          </cell>
          <cell r="Z474">
            <v>84.638400000000004</v>
          </cell>
          <cell r="AP474">
            <v>68.768174999999999</v>
          </cell>
          <cell r="AV474">
            <v>69.427225624765541</v>
          </cell>
          <cell r="BN474">
            <v>54.377872500000002</v>
          </cell>
          <cell r="BT474">
            <v>69.048699999999997</v>
          </cell>
        </row>
        <row r="475">
          <cell r="A475" t="str">
            <v>MPN473</v>
          </cell>
          <cell r="B475">
            <v>34.220328500000001</v>
          </cell>
          <cell r="Z475">
            <v>17.30687</v>
          </cell>
          <cell r="AP475">
            <v>22.0208625</v>
          </cell>
          <cell r="AV475">
            <v>15.656700712878107</v>
          </cell>
          <cell r="BN475">
            <v>17.343270000000004</v>
          </cell>
          <cell r="BT475">
            <v>12.826121000000002</v>
          </cell>
        </row>
        <row r="476">
          <cell r="A476" t="str">
            <v>MPN474</v>
          </cell>
          <cell r="B476">
            <v>783.5439619</v>
          </cell>
          <cell r="Z476">
            <v>1173.816</v>
          </cell>
          <cell r="AP476">
            <v>1152.8422500000001</v>
          </cell>
          <cell r="AV476">
            <v>861.43188819418992</v>
          </cell>
          <cell r="BN476">
            <v>1343.643</v>
          </cell>
          <cell r="BT476">
            <v>1106.6369999999999</v>
          </cell>
        </row>
        <row r="477">
          <cell r="A477" t="str">
            <v>MPN475</v>
          </cell>
          <cell r="B477">
            <v>87.409977839999996</v>
          </cell>
          <cell r="Z477">
            <v>32.516784999999999</v>
          </cell>
          <cell r="AP477">
            <v>37.206645000000002</v>
          </cell>
          <cell r="AV477">
            <v>37.385658199172752</v>
          </cell>
          <cell r="BN477">
            <v>40.165545000000009</v>
          </cell>
          <cell r="BT477">
            <v>36.204945000000002</v>
          </cell>
        </row>
        <row r="478">
          <cell r="A478" t="str">
            <v>MPN476</v>
          </cell>
          <cell r="B478">
            <v>113.5027664</v>
          </cell>
          <cell r="Z478">
            <v>81.191950000000006</v>
          </cell>
          <cell r="AP478">
            <v>73.441724999999991</v>
          </cell>
          <cell r="AV478">
            <v>84.112339764203853</v>
          </cell>
          <cell r="BN478">
            <v>76.98599999999999</v>
          </cell>
          <cell r="BT478">
            <v>93.364250000000013</v>
          </cell>
        </row>
        <row r="479">
          <cell r="A479" t="str">
            <v>MPN477</v>
          </cell>
          <cell r="B479">
            <v>17.74842366</v>
          </cell>
          <cell r="Z479">
            <v>9.8637350000000001</v>
          </cell>
          <cell r="AP479">
            <v>8.61</v>
          </cell>
          <cell r="AV479">
            <v>10.81637223334006</v>
          </cell>
          <cell r="BN479">
            <v>8.0325000000000006</v>
          </cell>
          <cell r="BT479">
            <v>3.7449999999999997</v>
          </cell>
        </row>
        <row r="480">
          <cell r="A480" t="str">
            <v>MPN478</v>
          </cell>
          <cell r="B480">
            <v>196.66646280000001</v>
          </cell>
          <cell r="Z480">
            <v>121.26100000000001</v>
          </cell>
          <cell r="AP480">
            <v>109.85835</v>
          </cell>
          <cell r="AV480">
            <v>111.56218842107751</v>
          </cell>
          <cell r="BN480">
            <v>125.008275</v>
          </cell>
          <cell r="BT480">
            <v>109.21820000000001</v>
          </cell>
        </row>
        <row r="481">
          <cell r="A481" t="str">
            <v>MPN479</v>
          </cell>
          <cell r="B481">
            <v>581.75656849999996</v>
          </cell>
          <cell r="Z481">
            <v>1111.6420000000001</v>
          </cell>
          <cell r="AP481">
            <v>916.38750000000005</v>
          </cell>
          <cell r="AV481">
            <v>829.69521883687651</v>
          </cell>
          <cell r="BN481">
            <v>867.45749999999998</v>
          </cell>
          <cell r="BT481">
            <v>1018.8114999999999</v>
          </cell>
        </row>
        <row r="482">
          <cell r="A482" t="str">
            <v>MPN480</v>
          </cell>
          <cell r="B482">
            <v>110.9665571</v>
          </cell>
          <cell r="Z482">
            <v>57.40945</v>
          </cell>
          <cell r="AP482">
            <v>67.135950000000008</v>
          </cell>
          <cell r="AV482">
            <v>70.714795110990607</v>
          </cell>
          <cell r="BN482">
            <v>42.621180000000003</v>
          </cell>
          <cell r="BT482">
            <v>63.933799999999998</v>
          </cell>
        </row>
        <row r="483">
          <cell r="A483" t="str">
            <v>MPN481</v>
          </cell>
          <cell r="B483">
            <v>54.055166909999997</v>
          </cell>
          <cell r="Z483">
            <v>33.623555000000003</v>
          </cell>
          <cell r="AP483">
            <v>38.521875000000001</v>
          </cell>
          <cell r="AV483">
            <v>44.695708468541923</v>
          </cell>
          <cell r="BN483">
            <v>29.966527499999998</v>
          </cell>
          <cell r="BT483">
            <v>33.325949999999999</v>
          </cell>
        </row>
        <row r="484">
          <cell r="A484" t="str">
            <v>MPN482</v>
          </cell>
          <cell r="B484">
            <v>211.67341959999999</v>
          </cell>
          <cell r="Z484">
            <v>2.2133685000000001</v>
          </cell>
          <cell r="AP484">
            <v>6.234375</v>
          </cell>
          <cell r="AV484">
            <v>18.751206471202607</v>
          </cell>
          <cell r="BN484">
            <v>2.6842200000000003</v>
          </cell>
          <cell r="BT484">
            <v>5.0564499999999999</v>
          </cell>
        </row>
        <row r="485">
          <cell r="A485" t="str">
            <v>MPN483</v>
          </cell>
          <cell r="B485">
            <v>89.438405470000006</v>
          </cell>
          <cell r="Z485">
            <v>43.748809999999999</v>
          </cell>
          <cell r="AP485">
            <v>29.965687500000001</v>
          </cell>
          <cell r="AV485">
            <v>44.155623503109496</v>
          </cell>
          <cell r="BN485">
            <v>51.528435000000002</v>
          </cell>
          <cell r="BT485">
            <v>39.750549999999997</v>
          </cell>
        </row>
        <row r="486">
          <cell r="A486" t="str">
            <v>MPN484</v>
          </cell>
          <cell r="B486">
            <v>83.591493580000005</v>
          </cell>
          <cell r="Z486">
            <v>0</v>
          </cell>
          <cell r="AP486">
            <v>0.46972799999999998</v>
          </cell>
          <cell r="AV486">
            <v>0</v>
          </cell>
          <cell r="BN486">
            <v>0</v>
          </cell>
          <cell r="BT486">
            <v>0</v>
          </cell>
        </row>
        <row r="487">
          <cell r="A487" t="str">
            <v>MPN485</v>
          </cell>
          <cell r="B487" t="str">
            <v xml:space="preserve"> </v>
          </cell>
          <cell r="Z487">
            <v>10.906000000000001</v>
          </cell>
          <cell r="AP487">
            <v>16.865625000000001</v>
          </cell>
          <cell r="AV487">
            <v>50.906921174639457</v>
          </cell>
          <cell r="BN487">
            <v>7.5749624999999998</v>
          </cell>
          <cell r="BT487">
            <v>4.26783</v>
          </cell>
        </row>
        <row r="488">
          <cell r="A488" t="str">
            <v>MPN486</v>
          </cell>
          <cell r="B488" t="str">
            <v xml:space="preserve"> </v>
          </cell>
          <cell r="Z488">
            <v>0</v>
          </cell>
          <cell r="AP488">
            <v>0</v>
          </cell>
          <cell r="AV488">
            <v>0</v>
          </cell>
          <cell r="BN488">
            <v>0</v>
          </cell>
          <cell r="BT488">
            <v>0</v>
          </cell>
        </row>
        <row r="489">
          <cell r="A489" t="str">
            <v>MPN487</v>
          </cell>
          <cell r="B489">
            <v>126.8314554</v>
          </cell>
          <cell r="Z489">
            <v>56.712600000000002</v>
          </cell>
          <cell r="AP489">
            <v>44.729370000000003</v>
          </cell>
          <cell r="AV489">
            <v>42.026895085933972</v>
          </cell>
          <cell r="BN489">
            <v>53.843999999999994</v>
          </cell>
          <cell r="BT489">
            <v>62.318199999999997</v>
          </cell>
        </row>
        <row r="490">
          <cell r="A490" t="str">
            <v>MPN488</v>
          </cell>
          <cell r="B490">
            <v>50.07198451</v>
          </cell>
          <cell r="Z490">
            <v>28.207340000000002</v>
          </cell>
          <cell r="AP490">
            <v>73.665952500000003</v>
          </cell>
          <cell r="AV490">
            <v>36.049821894140869</v>
          </cell>
          <cell r="BN490">
            <v>27.195</v>
          </cell>
          <cell r="BT490">
            <v>40.634300000000003</v>
          </cell>
        </row>
        <row r="491">
          <cell r="A491" t="str">
            <v>MPN489</v>
          </cell>
          <cell r="B491">
            <v>148.91383529999999</v>
          </cell>
          <cell r="Z491">
            <v>64.344000000000008</v>
          </cell>
          <cell r="AP491">
            <v>111.441225</v>
          </cell>
          <cell r="AV491">
            <v>130.85878568026905</v>
          </cell>
          <cell r="BN491">
            <v>53.800425000000004</v>
          </cell>
          <cell r="BT491">
            <v>28.7056</v>
          </cell>
        </row>
        <row r="492">
          <cell r="A492" t="str">
            <v>MPN490</v>
          </cell>
          <cell r="B492">
            <v>31.028876790000002</v>
          </cell>
          <cell r="Z492">
            <v>1.1995900000000002</v>
          </cell>
          <cell r="AP492">
            <v>0.83601000000000003</v>
          </cell>
          <cell r="AV492">
            <v>6.6809761436243233</v>
          </cell>
          <cell r="BN492">
            <v>2.1195300000000001</v>
          </cell>
          <cell r="BT492">
            <v>34.539085000000007</v>
          </cell>
        </row>
        <row r="493">
          <cell r="A493" t="str">
            <v>MPN491</v>
          </cell>
          <cell r="B493">
            <v>384.01063850000003</v>
          </cell>
          <cell r="Z493">
            <v>155.79479999999998</v>
          </cell>
          <cell r="AP493">
            <v>127.34505000000001</v>
          </cell>
          <cell r="AV493">
            <v>148.18013636172836</v>
          </cell>
          <cell r="BN493">
            <v>178.04587500000002</v>
          </cell>
          <cell r="BT493">
            <v>180.50094999999999</v>
          </cell>
        </row>
        <row r="494">
          <cell r="A494" t="str">
            <v>MPN492</v>
          </cell>
          <cell r="B494">
            <v>39.953614459999997</v>
          </cell>
          <cell r="Z494">
            <v>25.053524999999997</v>
          </cell>
          <cell r="AP494">
            <v>16.525845000000004</v>
          </cell>
          <cell r="AV494">
            <v>21.412940680349198</v>
          </cell>
          <cell r="BN494">
            <v>33.748837500000008</v>
          </cell>
          <cell r="BT494">
            <v>28.362425000000002</v>
          </cell>
        </row>
        <row r="495">
          <cell r="A495" t="str">
            <v>MPN493</v>
          </cell>
          <cell r="B495">
            <v>86.004124230000002</v>
          </cell>
          <cell r="Z495">
            <v>23.4941</v>
          </cell>
          <cell r="AP495">
            <v>26.684332500000004</v>
          </cell>
          <cell r="AV495">
            <v>19.495482954893902</v>
          </cell>
          <cell r="BN495">
            <v>26.233777500000002</v>
          </cell>
          <cell r="BT495">
            <v>19.985595</v>
          </cell>
        </row>
        <row r="496">
          <cell r="A496" t="str">
            <v>MPN494</v>
          </cell>
          <cell r="B496">
            <v>164.96383779999999</v>
          </cell>
          <cell r="Z496">
            <v>68.488</v>
          </cell>
          <cell r="AP496">
            <v>91.395675000000011</v>
          </cell>
          <cell r="AV496">
            <v>65.775715953879441</v>
          </cell>
          <cell r="BN496">
            <v>66.456074999999998</v>
          </cell>
          <cell r="BT496">
            <v>58.923200000000008</v>
          </cell>
        </row>
        <row r="497">
          <cell r="A497" t="str">
            <v>MPN495</v>
          </cell>
          <cell r="B497">
            <v>229.7676022</v>
          </cell>
          <cell r="Z497">
            <v>68.210099999999997</v>
          </cell>
          <cell r="AP497">
            <v>74.265975000000012</v>
          </cell>
          <cell r="AV497">
            <v>32.014997740912882</v>
          </cell>
          <cell r="BN497">
            <v>83.162100000000009</v>
          </cell>
          <cell r="BT497">
            <v>61.255599999999994</v>
          </cell>
        </row>
        <row r="498">
          <cell r="A498" t="str">
            <v>MPN496</v>
          </cell>
          <cell r="B498">
            <v>20.791657990000001</v>
          </cell>
          <cell r="Z498">
            <v>5.0750000000000002</v>
          </cell>
          <cell r="AP498">
            <v>7.5075000000000003</v>
          </cell>
          <cell r="AV498">
            <v>11.413245821342732</v>
          </cell>
          <cell r="BN498">
            <v>0</v>
          </cell>
          <cell r="BT498">
            <v>1.62015</v>
          </cell>
        </row>
        <row r="499">
          <cell r="A499" t="str">
            <v>MPN497</v>
          </cell>
          <cell r="B499" t="str">
            <v xml:space="preserve"> </v>
          </cell>
          <cell r="Z499">
            <v>0</v>
          </cell>
          <cell r="AP499">
            <v>0</v>
          </cell>
          <cell r="AV499">
            <v>0</v>
          </cell>
          <cell r="BN499">
            <v>0</v>
          </cell>
          <cell r="BT499">
            <v>0</v>
          </cell>
        </row>
        <row r="500">
          <cell r="A500" t="str">
            <v>MPN498</v>
          </cell>
          <cell r="B500">
            <v>96.491620089999998</v>
          </cell>
          <cell r="Z500">
            <v>54.222874999999995</v>
          </cell>
          <cell r="AP500">
            <v>66.785775000000001</v>
          </cell>
          <cell r="AV500">
            <v>38.839573802692307</v>
          </cell>
          <cell r="BN500">
            <v>77.700524999999999</v>
          </cell>
          <cell r="BT500">
            <v>60.038299999999992</v>
          </cell>
        </row>
        <row r="501">
          <cell r="A501" t="str">
            <v>MPN499</v>
          </cell>
          <cell r="B501">
            <v>37.566155979999998</v>
          </cell>
          <cell r="Z501">
            <v>19.326055</v>
          </cell>
          <cell r="AP501">
            <v>29.872500000000002</v>
          </cell>
          <cell r="AV501">
            <v>24.834867404640324</v>
          </cell>
          <cell r="BN501">
            <v>28.397355000000005</v>
          </cell>
          <cell r="BT501">
            <v>25.887820000000001</v>
          </cell>
        </row>
        <row r="502">
          <cell r="A502" t="str">
            <v>MPN500</v>
          </cell>
          <cell r="B502" t="str">
            <v xml:space="preserve"> </v>
          </cell>
          <cell r="Z502">
            <v>64.325800000000001</v>
          </cell>
          <cell r="AP502">
            <v>120.26700000000001</v>
          </cell>
          <cell r="AV502">
            <v>98.897460862658022</v>
          </cell>
          <cell r="BN502">
            <v>43.024275000000003</v>
          </cell>
          <cell r="BT502">
            <v>51.46855</v>
          </cell>
        </row>
        <row r="503">
          <cell r="A503" t="str">
            <v>MPN501</v>
          </cell>
          <cell r="B503" t="str">
            <v xml:space="preserve"> </v>
          </cell>
          <cell r="Z503">
            <v>25.025594999999999</v>
          </cell>
          <cell r="AP503">
            <v>32.6922225</v>
          </cell>
          <cell r="AV503">
            <v>21.150076058531468</v>
          </cell>
          <cell r="BN503">
            <v>37.867200000000004</v>
          </cell>
          <cell r="BT503">
            <v>29.251075</v>
          </cell>
        </row>
        <row r="504">
          <cell r="A504" t="str">
            <v>MPN502</v>
          </cell>
          <cell r="B504" t="str">
            <v xml:space="preserve"> </v>
          </cell>
          <cell r="Z504">
            <v>419.80050000000006</v>
          </cell>
          <cell r="AP504">
            <v>418.32000000000005</v>
          </cell>
          <cell r="AV504">
            <v>414.86852788223717</v>
          </cell>
          <cell r="BN504">
            <v>315.37800000000004</v>
          </cell>
          <cell r="BT504">
            <v>365.91100000000006</v>
          </cell>
        </row>
        <row r="505">
          <cell r="A505" t="str">
            <v>MPN503</v>
          </cell>
          <cell r="B505" t="str">
            <v xml:space="preserve"> </v>
          </cell>
          <cell r="Z505">
            <v>1.0085949999999999</v>
          </cell>
          <cell r="AP505">
            <v>4.5477600000000002</v>
          </cell>
          <cell r="AV505">
            <v>18.299693282928544</v>
          </cell>
          <cell r="BN505">
            <v>10.745700000000001</v>
          </cell>
          <cell r="BT505">
            <v>6.4468600000000009</v>
          </cell>
        </row>
        <row r="506">
          <cell r="A506" t="str">
            <v>MPN504</v>
          </cell>
          <cell r="B506">
            <v>55.605231910000001</v>
          </cell>
          <cell r="Z506">
            <v>2.6599299999999997</v>
          </cell>
          <cell r="AP506">
            <v>4.8795074999999999</v>
          </cell>
          <cell r="AV506">
            <v>3.1270293856633344</v>
          </cell>
          <cell r="BN506">
            <v>4.1755875000000007</v>
          </cell>
          <cell r="BT506">
            <v>4.6639600000000003</v>
          </cell>
        </row>
        <row r="507">
          <cell r="A507" t="str">
            <v>MPN505</v>
          </cell>
          <cell r="B507">
            <v>4.4927266450000003</v>
          </cell>
          <cell r="Z507">
            <v>27.693050000000003</v>
          </cell>
          <cell r="AP507">
            <v>31.972499999999997</v>
          </cell>
          <cell r="AV507">
            <v>42.317268223490913</v>
          </cell>
          <cell r="BN507">
            <v>0</v>
          </cell>
          <cell r="BT507">
            <v>20.731865000000003</v>
          </cell>
        </row>
        <row r="508">
          <cell r="A508" t="str">
            <v>MPN506</v>
          </cell>
          <cell r="B508">
            <v>74.259134360000004</v>
          </cell>
          <cell r="Z508">
            <v>77.61215</v>
          </cell>
          <cell r="AP508">
            <v>110.47995</v>
          </cell>
          <cell r="AV508">
            <v>61.825707980325745</v>
          </cell>
          <cell r="BN508">
            <v>120.20977500000001</v>
          </cell>
          <cell r="BT508">
            <v>121.86579999999999</v>
          </cell>
        </row>
        <row r="509">
          <cell r="A509" t="str">
            <v>MPN507</v>
          </cell>
          <cell r="B509">
            <v>17.61588562</v>
          </cell>
          <cell r="Z509">
            <v>5.1100000000000003</v>
          </cell>
          <cell r="AP509">
            <v>7.7175000000000002</v>
          </cell>
          <cell r="AV509">
            <v>6.1484038876254301</v>
          </cell>
          <cell r="BN509">
            <v>0</v>
          </cell>
          <cell r="BT509">
            <v>1.5972600000000001</v>
          </cell>
        </row>
        <row r="510">
          <cell r="A510" t="str">
            <v>MPN508</v>
          </cell>
          <cell r="B510">
            <v>12.677795870000001</v>
          </cell>
          <cell r="Z510">
            <v>0</v>
          </cell>
          <cell r="AP510">
            <v>0</v>
          </cell>
          <cell r="AV510">
            <v>0</v>
          </cell>
          <cell r="BN510">
            <v>0</v>
          </cell>
          <cell r="BT510">
            <v>0</v>
          </cell>
        </row>
        <row r="511">
          <cell r="A511" t="str">
            <v>MPN509</v>
          </cell>
          <cell r="B511">
            <v>20.197930979999999</v>
          </cell>
          <cell r="Z511">
            <v>18.222715000000004</v>
          </cell>
          <cell r="AP511">
            <v>21.1847475</v>
          </cell>
          <cell r="AV511">
            <v>17.14896201261881</v>
          </cell>
          <cell r="BN511">
            <v>0</v>
          </cell>
          <cell r="BT511">
            <v>0.85270500000000016</v>
          </cell>
        </row>
        <row r="512">
          <cell r="A512" t="str">
            <v>MPN510</v>
          </cell>
          <cell r="B512" t="str">
            <v xml:space="preserve"> </v>
          </cell>
          <cell r="Z512">
            <v>0</v>
          </cell>
          <cell r="AP512">
            <v>0</v>
          </cell>
          <cell r="AV512">
            <v>0</v>
          </cell>
          <cell r="BN512">
            <v>0</v>
          </cell>
          <cell r="BT512">
            <v>0</v>
          </cell>
        </row>
        <row r="513">
          <cell r="A513" t="str">
            <v>MPN511</v>
          </cell>
          <cell r="B513" t="str">
            <v xml:space="preserve"> </v>
          </cell>
          <cell r="Z513">
            <v>0</v>
          </cell>
          <cell r="AP513">
            <v>0</v>
          </cell>
          <cell r="AV513">
            <v>0</v>
          </cell>
          <cell r="BN513">
            <v>0</v>
          </cell>
          <cell r="BT513">
            <v>0</v>
          </cell>
        </row>
        <row r="514">
          <cell r="A514" t="str">
            <v>MPN512</v>
          </cell>
          <cell r="B514" t="str">
            <v xml:space="preserve"> </v>
          </cell>
          <cell r="Z514">
            <v>7.6216350000000004</v>
          </cell>
          <cell r="AP514">
            <v>7.7700000000000005</v>
          </cell>
          <cell r="AV514">
            <v>11.661824808500139</v>
          </cell>
          <cell r="BN514">
            <v>0</v>
          </cell>
          <cell r="BT514">
            <v>0</v>
          </cell>
        </row>
        <row r="515">
          <cell r="A515" t="str">
            <v>MPN513</v>
          </cell>
          <cell r="B515" t="str">
            <v xml:space="preserve"> </v>
          </cell>
          <cell r="Z515">
            <v>0</v>
          </cell>
          <cell r="AP515">
            <v>0</v>
          </cell>
          <cell r="AV515">
            <v>0</v>
          </cell>
          <cell r="BN515">
            <v>0</v>
          </cell>
          <cell r="BT515">
            <v>0</v>
          </cell>
        </row>
        <row r="516">
          <cell r="A516" t="str">
            <v>MPN514</v>
          </cell>
          <cell r="B516" t="str">
            <v xml:space="preserve"> </v>
          </cell>
          <cell r="Z516">
            <v>0</v>
          </cell>
          <cell r="AP516">
            <v>0</v>
          </cell>
          <cell r="AV516">
            <v>0</v>
          </cell>
          <cell r="BN516">
            <v>0</v>
          </cell>
          <cell r="BT516">
            <v>0</v>
          </cell>
        </row>
        <row r="517">
          <cell r="A517" t="str">
            <v>MPN515</v>
          </cell>
          <cell r="B517">
            <v>817.59793009999999</v>
          </cell>
          <cell r="Z517">
            <v>468.03399999999993</v>
          </cell>
          <cell r="AP517">
            <v>597.26625000000013</v>
          </cell>
          <cell r="AV517">
            <v>666.6270975870159</v>
          </cell>
          <cell r="BN517">
            <v>336.62947500000001</v>
          </cell>
          <cell r="BT517">
            <v>491.73250000000002</v>
          </cell>
        </row>
        <row r="518">
          <cell r="A518" t="str">
            <v>MPN516</v>
          </cell>
          <cell r="B518">
            <v>789.18885760000001</v>
          </cell>
          <cell r="Z518">
            <v>645.96349999999995</v>
          </cell>
          <cell r="AP518">
            <v>1485.1619999999998</v>
          </cell>
          <cell r="AV518">
            <v>1288.7073916404706</v>
          </cell>
          <cell r="BN518">
            <v>1005.9735000000001</v>
          </cell>
          <cell r="BT518">
            <v>761.34799999999996</v>
          </cell>
        </row>
        <row r="519">
          <cell r="A519" t="str">
            <v>MPN517</v>
          </cell>
          <cell r="B519">
            <v>277.2785801</v>
          </cell>
          <cell r="Z519">
            <v>630.322</v>
          </cell>
          <cell r="AP519">
            <v>439.84500000000003</v>
          </cell>
          <cell r="AV519">
            <v>328.47581944240068</v>
          </cell>
          <cell r="BN519">
            <v>584.07299999999998</v>
          </cell>
          <cell r="BT519">
            <v>619.31450000000007</v>
          </cell>
        </row>
        <row r="520">
          <cell r="A520" t="str">
            <v>MPN518</v>
          </cell>
          <cell r="B520">
            <v>496.10435899999999</v>
          </cell>
          <cell r="Z520">
            <v>345.61449999999996</v>
          </cell>
          <cell r="AP520">
            <v>285.57375000000002</v>
          </cell>
          <cell r="AV520">
            <v>221.84178658250147</v>
          </cell>
          <cell r="BN520">
            <v>282.58387500000003</v>
          </cell>
          <cell r="BT520">
            <v>346.83950000000004</v>
          </cell>
        </row>
        <row r="521">
          <cell r="A521" t="str">
            <v>MPN519</v>
          </cell>
          <cell r="B521">
            <v>32.751221960000002</v>
          </cell>
          <cell r="Z521">
            <v>33.151335000000003</v>
          </cell>
          <cell r="AP521">
            <v>34.282499999999999</v>
          </cell>
          <cell r="AV521">
            <v>35.566897642714032</v>
          </cell>
          <cell r="BN521">
            <v>35.174999999999997</v>
          </cell>
          <cell r="BT521">
            <v>34.512835000000003</v>
          </cell>
        </row>
        <row r="522">
          <cell r="A522" t="str">
            <v>MPN520</v>
          </cell>
          <cell r="B522">
            <v>205.22185529999999</v>
          </cell>
          <cell r="Z522">
            <v>145.42429999999999</v>
          </cell>
          <cell r="AP522">
            <v>129.548475</v>
          </cell>
          <cell r="AV522">
            <v>130.34598403770951</v>
          </cell>
          <cell r="BN522">
            <v>111.2937</v>
          </cell>
          <cell r="BT522">
            <v>154.73115000000004</v>
          </cell>
        </row>
        <row r="523">
          <cell r="A523" t="str">
            <v>MPN521</v>
          </cell>
          <cell r="B523">
            <v>29.992408690000001</v>
          </cell>
          <cell r="Z523">
            <v>50.403500000000008</v>
          </cell>
          <cell r="AP523">
            <v>52.912649999999999</v>
          </cell>
          <cell r="AV523">
            <v>48.729316606268931</v>
          </cell>
          <cell r="BN523">
            <v>59.134950000000003</v>
          </cell>
          <cell r="BT523">
            <v>39.190550000000009</v>
          </cell>
        </row>
        <row r="524">
          <cell r="A524" t="str">
            <v>MPN522</v>
          </cell>
          <cell r="B524">
            <v>49.99128348</v>
          </cell>
          <cell r="Z524">
            <v>28.766850000000002</v>
          </cell>
          <cell r="AP524">
            <v>30.51867</v>
          </cell>
          <cell r="AV524">
            <v>35.303072501895542</v>
          </cell>
          <cell r="BN524">
            <v>30.823799999999999</v>
          </cell>
          <cell r="BT524">
            <v>20.357855000000004</v>
          </cell>
        </row>
        <row r="525">
          <cell r="A525" t="str">
            <v>MPN523</v>
          </cell>
          <cell r="B525">
            <v>214.51210950000001</v>
          </cell>
          <cell r="Z525">
            <v>125.79699999999998</v>
          </cell>
          <cell r="AP525">
            <v>148.460025</v>
          </cell>
          <cell r="AV525">
            <v>197.80771012550784</v>
          </cell>
          <cell r="BN525">
            <v>85.600200000000001</v>
          </cell>
          <cell r="BT525">
            <v>53.846309999999995</v>
          </cell>
        </row>
        <row r="526">
          <cell r="A526" t="str">
            <v>MPN524</v>
          </cell>
          <cell r="Z526">
            <v>10.359265000000001</v>
          </cell>
          <cell r="AP526">
            <v>18.744074999999999</v>
          </cell>
          <cell r="AV526">
            <v>11.482528903441382</v>
          </cell>
          <cell r="BN526">
            <v>14.751555</v>
          </cell>
          <cell r="BT526">
            <v>14.960749999999999</v>
          </cell>
        </row>
        <row r="527">
          <cell r="A527" t="str">
            <v>MPN525</v>
          </cell>
          <cell r="B527">
            <v>3.1825509219999999</v>
          </cell>
          <cell r="Z527">
            <v>0</v>
          </cell>
          <cell r="AP527">
            <v>0</v>
          </cell>
          <cell r="AV527">
            <v>0</v>
          </cell>
          <cell r="BN527">
            <v>0</v>
          </cell>
          <cell r="BT527">
            <v>0</v>
          </cell>
        </row>
        <row r="528">
          <cell r="A528" t="str">
            <v>MPN526</v>
          </cell>
          <cell r="B528">
            <v>148.8285516</v>
          </cell>
          <cell r="Z528">
            <v>79.13045000000001</v>
          </cell>
          <cell r="AP528">
            <v>71.920275000000004</v>
          </cell>
          <cell r="AV528">
            <v>64.534347763818118</v>
          </cell>
          <cell r="BN528">
            <v>78.56257500000001</v>
          </cell>
          <cell r="BT528">
            <v>72.140250000000009</v>
          </cell>
        </row>
        <row r="529">
          <cell r="A529" t="str">
            <v>MPN527</v>
          </cell>
          <cell r="B529" t="str">
            <v xml:space="preserve"> </v>
          </cell>
          <cell r="Z529">
            <v>0</v>
          </cell>
          <cell r="AP529">
            <v>0</v>
          </cell>
          <cell r="AV529">
            <v>0</v>
          </cell>
          <cell r="BN529">
            <v>0</v>
          </cell>
          <cell r="BT529">
            <v>0</v>
          </cell>
        </row>
        <row r="530">
          <cell r="A530" t="str">
            <v>MPN528</v>
          </cell>
          <cell r="B530">
            <v>477.84486190000001</v>
          </cell>
          <cell r="Z530">
            <v>433.1705</v>
          </cell>
          <cell r="AP530">
            <v>413.04899999999998</v>
          </cell>
          <cell r="AV530">
            <v>363.9622674077616</v>
          </cell>
          <cell r="BN530">
            <v>419.41725000000002</v>
          </cell>
          <cell r="BT530">
            <v>423.50349999999997</v>
          </cell>
        </row>
        <row r="531">
          <cell r="A531" t="str">
            <v>MPN529</v>
          </cell>
          <cell r="B531">
            <v>229.98245660000001</v>
          </cell>
          <cell r="Z531">
            <v>162.0241</v>
          </cell>
          <cell r="AP531">
            <v>106.602825</v>
          </cell>
          <cell r="AV531">
            <v>168.62785794922206</v>
          </cell>
          <cell r="BN531">
            <v>101.74080000000001</v>
          </cell>
          <cell r="BT531">
            <v>111.14844999999998</v>
          </cell>
        </row>
        <row r="532">
          <cell r="A532" t="str">
            <v>MPN530</v>
          </cell>
          <cell r="B532">
            <v>876.50612439999998</v>
          </cell>
          <cell r="Z532">
            <v>1163.575</v>
          </cell>
          <cell r="AP532">
            <v>995.84100000000001</v>
          </cell>
          <cell r="AV532">
            <v>760.12834568435505</v>
          </cell>
          <cell r="BN532">
            <v>978.64200000000005</v>
          </cell>
          <cell r="BT532">
            <v>1173.711</v>
          </cell>
        </row>
        <row r="533">
          <cell r="A533" t="str">
            <v>MPN531</v>
          </cell>
          <cell r="B533">
            <v>482.34843339999998</v>
          </cell>
          <cell r="Z533">
            <v>318.42649999999998</v>
          </cell>
          <cell r="AP533">
            <v>194.21325000000002</v>
          </cell>
          <cell r="AV533">
            <v>144.08841062730369</v>
          </cell>
          <cell r="BN533">
            <v>540.25649999999996</v>
          </cell>
          <cell r="BT533">
            <v>474.63150000000002</v>
          </cell>
        </row>
        <row r="534">
          <cell r="A534" t="str">
            <v>MPN532</v>
          </cell>
          <cell r="B534">
            <v>212.42534319999999</v>
          </cell>
          <cell r="Z534">
            <v>100.47449999999999</v>
          </cell>
          <cell r="AP534">
            <v>84.827400000000011</v>
          </cell>
          <cell r="AV534">
            <v>92.269715735837337</v>
          </cell>
          <cell r="BN534">
            <v>97.749224999999996</v>
          </cell>
          <cell r="BT534">
            <v>113.21834999999999</v>
          </cell>
        </row>
        <row r="535">
          <cell r="A535" t="str">
            <v>MPN533</v>
          </cell>
          <cell r="B535">
            <v>1302.1775869999999</v>
          </cell>
          <cell r="Z535">
            <v>2113.3595</v>
          </cell>
          <cell r="AP535">
            <v>1780.2224999999999</v>
          </cell>
          <cell r="AV535">
            <v>1545.6801029020583</v>
          </cell>
          <cell r="BN535">
            <v>1901.8492500000002</v>
          </cell>
          <cell r="BT535">
            <v>2271.9410000000003</v>
          </cell>
        </row>
        <row r="536">
          <cell r="A536" t="str">
            <v>MPN534</v>
          </cell>
          <cell r="B536" t="str">
            <v xml:space="preserve"> </v>
          </cell>
          <cell r="Z536">
            <v>0</v>
          </cell>
          <cell r="AP536">
            <v>0</v>
          </cell>
          <cell r="AV536">
            <v>0</v>
          </cell>
          <cell r="BN536">
            <v>0</v>
          </cell>
          <cell r="BT536">
            <v>0</v>
          </cell>
        </row>
        <row r="537">
          <cell r="A537" t="str">
            <v>MPN535</v>
          </cell>
          <cell r="B537" t="str">
            <v xml:space="preserve"> </v>
          </cell>
          <cell r="Z537">
            <v>0</v>
          </cell>
          <cell r="AP537">
            <v>0</v>
          </cell>
          <cell r="AV537">
            <v>0</v>
          </cell>
          <cell r="BN537">
            <v>0</v>
          </cell>
          <cell r="BT537">
            <v>0</v>
          </cell>
        </row>
        <row r="538">
          <cell r="A538" t="str">
            <v>MPN536</v>
          </cell>
          <cell r="B538" t="str">
            <v xml:space="preserve"> </v>
          </cell>
          <cell r="Z538">
            <v>0</v>
          </cell>
          <cell r="AP538">
            <v>0</v>
          </cell>
          <cell r="AV538">
            <v>0</v>
          </cell>
          <cell r="BN538">
            <v>0</v>
          </cell>
          <cell r="BT538">
            <v>0</v>
          </cell>
        </row>
        <row r="539">
          <cell r="A539" t="str">
            <v>MPN537</v>
          </cell>
          <cell r="B539">
            <v>7.9226323330000001</v>
          </cell>
          <cell r="Z539">
            <v>0</v>
          </cell>
          <cell r="AP539">
            <v>0</v>
          </cell>
          <cell r="AV539">
            <v>0</v>
          </cell>
          <cell r="BN539">
            <v>0</v>
          </cell>
          <cell r="BT539">
            <v>0</v>
          </cell>
        </row>
        <row r="540">
          <cell r="A540" t="str">
            <v>MPN538</v>
          </cell>
          <cell r="B540">
            <v>410.1824939</v>
          </cell>
          <cell r="Z540">
            <v>120.41890000000001</v>
          </cell>
          <cell r="AP540">
            <v>172.00575000000003</v>
          </cell>
          <cell r="AV540">
            <v>221.29079504899926</v>
          </cell>
          <cell r="BN540">
            <v>127.46055000000001</v>
          </cell>
          <cell r="BT540">
            <v>133.37765000000002</v>
          </cell>
        </row>
        <row r="541">
          <cell r="A541" t="str">
            <v>MPN539</v>
          </cell>
          <cell r="B541">
            <v>613.13159340000004</v>
          </cell>
          <cell r="Z541">
            <v>534.91200000000003</v>
          </cell>
          <cell r="AP541">
            <v>1009.33875</v>
          </cell>
          <cell r="AV541">
            <v>1091.3758099220543</v>
          </cell>
          <cell r="BN541">
            <v>711.95775000000003</v>
          </cell>
          <cell r="BT541">
            <v>630.50049999999999</v>
          </cell>
        </row>
        <row r="542">
          <cell r="A542" t="str">
            <v>MPN540</v>
          </cell>
          <cell r="B542">
            <v>140.73080200000001</v>
          </cell>
          <cell r="Z542">
            <v>81.819149999999993</v>
          </cell>
          <cell r="AP542">
            <v>153.97777500000001</v>
          </cell>
          <cell r="AV542">
            <v>107.89236364468542</v>
          </cell>
          <cell r="BN542">
            <v>94.639125000000007</v>
          </cell>
          <cell r="BT542">
            <v>58.402050000000003</v>
          </cell>
        </row>
        <row r="543">
          <cell r="A543" t="str">
            <v>MPN541</v>
          </cell>
          <cell r="B543">
            <v>432.59562140000003</v>
          </cell>
          <cell r="Z543">
            <v>188.4967</v>
          </cell>
          <cell r="AP543">
            <v>470.96910000000003</v>
          </cell>
          <cell r="AV543">
            <v>215.49816835640311</v>
          </cell>
          <cell r="BN543">
            <v>264.18630000000002</v>
          </cell>
          <cell r="BT543">
            <v>125.83409999999999</v>
          </cell>
        </row>
        <row r="544">
          <cell r="A544" t="str">
            <v>MPN542</v>
          </cell>
          <cell r="B544">
            <v>75.256531190000004</v>
          </cell>
          <cell r="Z544">
            <v>21.584990000000001</v>
          </cell>
          <cell r="AP544">
            <v>20.123670000000004</v>
          </cell>
          <cell r="AV544">
            <v>36.805806344206559</v>
          </cell>
          <cell r="BN544">
            <v>25.12039425</v>
          </cell>
          <cell r="BT544">
            <v>25.241789999999998</v>
          </cell>
        </row>
        <row r="545">
          <cell r="A545" t="str">
            <v>MPN543</v>
          </cell>
          <cell r="B545">
            <v>48.32559431</v>
          </cell>
          <cell r="Z545">
            <v>17.332875000000001</v>
          </cell>
          <cell r="AP545">
            <v>25.143825</v>
          </cell>
          <cell r="AV545">
            <v>23.460963686356919</v>
          </cell>
          <cell r="BN545">
            <v>19.611637500000001</v>
          </cell>
          <cell r="BT545">
            <v>12.452579999999999</v>
          </cell>
        </row>
        <row r="546">
          <cell r="A546" t="str">
            <v>MPN544</v>
          </cell>
          <cell r="B546">
            <v>31.30631567</v>
          </cell>
          <cell r="Z546">
            <v>15.151535000000001</v>
          </cell>
          <cell r="AP546">
            <v>23.235554999999998</v>
          </cell>
          <cell r="AV546">
            <v>19.584040861310488</v>
          </cell>
          <cell r="BN546">
            <v>18.795000000000002</v>
          </cell>
          <cell r="BT546">
            <v>14.276010000000001</v>
          </cell>
        </row>
        <row r="547">
          <cell r="A547" t="str">
            <v>MPN545</v>
          </cell>
          <cell r="B547">
            <v>130.12111809999999</v>
          </cell>
          <cell r="Z547">
            <v>98.03955000000002</v>
          </cell>
          <cell r="AP547">
            <v>79.81365000000001</v>
          </cell>
          <cell r="AV547">
            <v>90.426398932491864</v>
          </cell>
          <cell r="BN547">
            <v>89.727225000000018</v>
          </cell>
          <cell r="BT547">
            <v>79.065700000000007</v>
          </cell>
        </row>
        <row r="548">
          <cell r="A548" t="str">
            <v>MPN546</v>
          </cell>
          <cell r="B548">
            <v>180.3402269</v>
          </cell>
          <cell r="Z548">
            <v>80.353349999999992</v>
          </cell>
          <cell r="AP548">
            <v>67.927125000000004</v>
          </cell>
          <cell r="AV548">
            <v>60.228127894985811</v>
          </cell>
          <cell r="BN548">
            <v>63.715207500000005</v>
          </cell>
          <cell r="BT548">
            <v>71.335250000000016</v>
          </cell>
        </row>
        <row r="549">
          <cell r="A549" t="str">
            <v>MPN547</v>
          </cell>
          <cell r="B549">
            <v>336.00546800000001</v>
          </cell>
          <cell r="Z549">
            <v>202.62410000000003</v>
          </cell>
          <cell r="AP549">
            <v>157.927875</v>
          </cell>
          <cell r="AV549">
            <v>176.97334690283856</v>
          </cell>
          <cell r="BN549">
            <v>156.45315000000002</v>
          </cell>
          <cell r="BT549">
            <v>177.89204999999995</v>
          </cell>
        </row>
        <row r="550">
          <cell r="A550" t="str">
            <v>MPN548</v>
          </cell>
          <cell r="B550">
            <v>15.969860540000001</v>
          </cell>
          <cell r="Z550">
            <v>14.062720000000001</v>
          </cell>
          <cell r="AP550">
            <v>22.819702500000002</v>
          </cell>
          <cell r="AV550">
            <v>21.270386569589782</v>
          </cell>
          <cell r="BN550">
            <v>16.432500000000001</v>
          </cell>
          <cell r="BT550">
            <v>11.762729999999999</v>
          </cell>
        </row>
        <row r="551">
          <cell r="A551" t="str">
            <v>MPN549</v>
          </cell>
          <cell r="B551">
            <v>230.60281309999999</v>
          </cell>
          <cell r="Z551">
            <v>80.458700000000007</v>
          </cell>
          <cell r="AP551">
            <v>87.287025</v>
          </cell>
          <cell r="AV551">
            <v>86.843616485432534</v>
          </cell>
          <cell r="BN551">
            <v>74.732699999999994</v>
          </cell>
          <cell r="BT551">
            <v>95.613</v>
          </cell>
        </row>
        <row r="552">
          <cell r="A552" t="str">
            <v>MPN550</v>
          </cell>
          <cell r="B552">
            <v>59.973922270000003</v>
          </cell>
          <cell r="Z552">
            <v>332.47718000000003</v>
          </cell>
          <cell r="AP552">
            <v>19.9730475</v>
          </cell>
          <cell r="AV552">
            <v>518.91526437239565</v>
          </cell>
          <cell r="BN552">
            <v>438.912915</v>
          </cell>
          <cell r="BT552">
            <v>18.115825000000001</v>
          </cell>
        </row>
        <row r="553">
          <cell r="A553" t="str">
            <v>MPN551</v>
          </cell>
          <cell r="B553">
            <v>50.21657665</v>
          </cell>
          <cell r="Z553">
            <v>13.613705000000001</v>
          </cell>
          <cell r="AP553">
            <v>20.174122500000003</v>
          </cell>
          <cell r="AV553">
            <v>23.959490329854745</v>
          </cell>
          <cell r="BN553">
            <v>14.518612500000001</v>
          </cell>
          <cell r="BT553">
            <v>17.586695000000002</v>
          </cell>
        </row>
        <row r="554">
          <cell r="A554" t="str">
            <v>MPN552</v>
          </cell>
          <cell r="B554">
            <v>58.305746730000003</v>
          </cell>
          <cell r="Z554">
            <v>25.887784999999997</v>
          </cell>
          <cell r="AP554">
            <v>33.682214999999999</v>
          </cell>
          <cell r="AV554">
            <v>23.996229124883016</v>
          </cell>
          <cell r="BN554">
            <v>24.0975</v>
          </cell>
          <cell r="BT554">
            <v>21.094605000000001</v>
          </cell>
        </row>
        <row r="555">
          <cell r="A555" t="str">
            <v>MPN553</v>
          </cell>
          <cell r="B555">
            <v>270.17517700000002</v>
          </cell>
          <cell r="Z555">
            <v>138.46385000000001</v>
          </cell>
          <cell r="AP555">
            <v>134.54542500000002</v>
          </cell>
          <cell r="AV555">
            <v>173.21503066552805</v>
          </cell>
          <cell r="BN555">
            <v>123.26160000000002</v>
          </cell>
          <cell r="BT555">
            <v>147.53515000000002</v>
          </cell>
        </row>
        <row r="556">
          <cell r="A556" t="str">
            <v>MPN554</v>
          </cell>
          <cell r="B556">
            <v>84.657451199999997</v>
          </cell>
          <cell r="Z556">
            <v>24.12172</v>
          </cell>
          <cell r="AP556">
            <v>12.819030000000001</v>
          </cell>
          <cell r="AV556">
            <v>21.88869335981763</v>
          </cell>
          <cell r="BN556">
            <v>12.460035000000001</v>
          </cell>
          <cell r="BT556">
            <v>46.429319999999997</v>
          </cell>
        </row>
        <row r="557">
          <cell r="A557" t="str">
            <v>MPN555</v>
          </cell>
          <cell r="B557">
            <v>1216.593695</v>
          </cell>
          <cell r="Z557">
            <v>2449.3700000000003</v>
          </cell>
          <cell r="AP557">
            <v>2229.8850000000002</v>
          </cell>
          <cell r="AV557">
            <v>1957.6408458058831</v>
          </cell>
          <cell r="BN557">
            <v>2248.1025</v>
          </cell>
          <cell r="BT557">
            <v>2457.56</v>
          </cell>
        </row>
        <row r="558">
          <cell r="A558" t="str">
            <v>MPN556</v>
          </cell>
          <cell r="B558">
            <v>674.45131270000002</v>
          </cell>
          <cell r="Z558">
            <v>299.02600000000001</v>
          </cell>
          <cell r="AP558">
            <v>234.92175</v>
          </cell>
          <cell r="AV558">
            <v>210.50213033020623</v>
          </cell>
          <cell r="BN558">
            <v>215.78235000000001</v>
          </cell>
          <cell r="BT558">
            <v>280.28699999999998</v>
          </cell>
        </row>
        <row r="559">
          <cell r="A559" t="str">
            <v>MPN557</v>
          </cell>
          <cell r="B559">
            <v>121.2061126</v>
          </cell>
          <cell r="Z559">
            <v>58.808750000000003</v>
          </cell>
          <cell r="AP559">
            <v>70.240275000000011</v>
          </cell>
          <cell r="AV559">
            <v>57.833819459706866</v>
          </cell>
          <cell r="BN559">
            <v>65.198700000000002</v>
          </cell>
          <cell r="BT559">
            <v>52.865085000000001</v>
          </cell>
        </row>
        <row r="560">
          <cell r="A560" t="str">
            <v>MPN558</v>
          </cell>
          <cell r="B560">
            <v>156.73768039999999</v>
          </cell>
          <cell r="Z560">
            <v>49.206500000000005</v>
          </cell>
          <cell r="AP560">
            <v>47.782875000000004</v>
          </cell>
          <cell r="AV560">
            <v>45.726447487675912</v>
          </cell>
          <cell r="BN560">
            <v>61.930050000000001</v>
          </cell>
          <cell r="BT560">
            <v>42.345450000000007</v>
          </cell>
        </row>
        <row r="561">
          <cell r="A561" t="str">
            <v>MPN559</v>
          </cell>
          <cell r="B561">
            <v>41.247517870000003</v>
          </cell>
          <cell r="Z561">
            <v>2.2208200000000002</v>
          </cell>
          <cell r="AP561">
            <v>0</v>
          </cell>
          <cell r="AV561">
            <v>0</v>
          </cell>
          <cell r="BN561">
            <v>0</v>
          </cell>
          <cell r="BT561">
            <v>7.3186050000000007</v>
          </cell>
        </row>
        <row r="562">
          <cell r="A562" t="str">
            <v>MPN560</v>
          </cell>
          <cell r="B562">
            <v>253.12468079999999</v>
          </cell>
          <cell r="Z562">
            <v>177.47415000000001</v>
          </cell>
          <cell r="AP562">
            <v>184.71232500000002</v>
          </cell>
          <cell r="AV562">
            <v>148.01485711060542</v>
          </cell>
          <cell r="BN562">
            <v>173.75085000000001</v>
          </cell>
          <cell r="BT562">
            <v>196.53445000000002</v>
          </cell>
        </row>
        <row r="563">
          <cell r="A563" t="str">
            <v>MPN561</v>
          </cell>
          <cell r="B563">
            <v>42.74991678</v>
          </cell>
          <cell r="Z563">
            <v>38.854199999999999</v>
          </cell>
          <cell r="AP563">
            <v>34.742767500000006</v>
          </cell>
          <cell r="AV563">
            <v>27.469714024693431</v>
          </cell>
          <cell r="BN563">
            <v>55.358100000000007</v>
          </cell>
          <cell r="BT563">
            <v>56.241150000000005</v>
          </cell>
        </row>
        <row r="564">
          <cell r="A564" t="str">
            <v>MPN562</v>
          </cell>
          <cell r="B564">
            <v>105.8057524</v>
          </cell>
          <cell r="Z564">
            <v>95.149249999999995</v>
          </cell>
          <cell r="AP564">
            <v>85.637475000000009</v>
          </cell>
          <cell r="AV564">
            <v>98.366574402332361</v>
          </cell>
          <cell r="BN564">
            <v>87.669750000000008</v>
          </cell>
          <cell r="BT564">
            <v>83.273750000000007</v>
          </cell>
        </row>
        <row r="565">
          <cell r="A565" t="str">
            <v>MPN563</v>
          </cell>
          <cell r="B565">
            <v>57.857661999999998</v>
          </cell>
          <cell r="Z565">
            <v>51.728949999999998</v>
          </cell>
          <cell r="AP565">
            <v>66.809925000000007</v>
          </cell>
          <cell r="AV565">
            <v>51.10778409922608</v>
          </cell>
          <cell r="BN565">
            <v>58.374750000000006</v>
          </cell>
          <cell r="BT565">
            <v>46.74579</v>
          </cell>
        </row>
        <row r="566">
          <cell r="A566" t="str">
            <v>MPN564</v>
          </cell>
          <cell r="B566">
            <v>31.192006060000001</v>
          </cell>
          <cell r="Z566">
            <v>31.663905000000003</v>
          </cell>
          <cell r="AP566">
            <v>32.531572500000003</v>
          </cell>
          <cell r="AV566">
            <v>35.105324030898522</v>
          </cell>
          <cell r="BN566">
            <v>98.10990000000001</v>
          </cell>
          <cell r="BT566">
            <v>85.180200000000013</v>
          </cell>
        </row>
        <row r="567">
          <cell r="A567" t="str">
            <v>MPN565</v>
          </cell>
          <cell r="B567">
            <v>24.202810620000001</v>
          </cell>
          <cell r="Z567">
            <v>0</v>
          </cell>
          <cell r="AP567">
            <v>0</v>
          </cell>
          <cell r="AV567">
            <v>0.10709106725496176</v>
          </cell>
          <cell r="BN567">
            <v>0</v>
          </cell>
          <cell r="BT567">
            <v>0</v>
          </cell>
        </row>
        <row r="568">
          <cell r="A568" t="str">
            <v>MPN566</v>
          </cell>
          <cell r="B568">
            <v>246.1363107</v>
          </cell>
          <cell r="Z568">
            <v>94.883250000000018</v>
          </cell>
          <cell r="AP568">
            <v>90.809775000000002</v>
          </cell>
          <cell r="AV568">
            <v>82.386261327173429</v>
          </cell>
          <cell r="BN568">
            <v>70.618274999999997</v>
          </cell>
          <cell r="BT568">
            <v>90.324849999999984</v>
          </cell>
        </row>
        <row r="569">
          <cell r="A569" t="str">
            <v>MPN567</v>
          </cell>
          <cell r="B569">
            <v>173.52559769999999</v>
          </cell>
          <cell r="Z569">
            <v>124.6182</v>
          </cell>
          <cell r="AP569">
            <v>155.90662500000002</v>
          </cell>
          <cell r="AV569">
            <v>121.16595405224102</v>
          </cell>
          <cell r="BN569">
            <v>125.72805000000001</v>
          </cell>
          <cell r="BT569">
            <v>71.498699999999999</v>
          </cell>
        </row>
        <row r="570">
          <cell r="A570" t="str">
            <v>MPN568</v>
          </cell>
          <cell r="B570">
            <v>65.844044519999997</v>
          </cell>
          <cell r="Z570">
            <v>36.104075000000002</v>
          </cell>
          <cell r="AP570">
            <v>36.124200000000002</v>
          </cell>
          <cell r="AV570">
            <v>36.17050485075498</v>
          </cell>
          <cell r="BN570">
            <v>29.382727500000001</v>
          </cell>
          <cell r="BT570">
            <v>30.355955000000005</v>
          </cell>
        </row>
        <row r="571">
          <cell r="A571" t="str">
            <v>MPN569</v>
          </cell>
          <cell r="B571">
            <v>10.40411278</v>
          </cell>
          <cell r="Z571">
            <v>22.070475000000002</v>
          </cell>
          <cell r="AP571">
            <v>17.744999999999997</v>
          </cell>
          <cell r="AV571">
            <v>13.953516984209166</v>
          </cell>
          <cell r="BN571">
            <v>21.472500000000004</v>
          </cell>
          <cell r="BT571">
            <v>9.0711250000000003</v>
          </cell>
        </row>
        <row r="572">
          <cell r="A572" t="str">
            <v>MPN570</v>
          </cell>
          <cell r="B572" t="str">
            <v xml:space="preserve"> </v>
          </cell>
          <cell r="Z572">
            <v>0</v>
          </cell>
          <cell r="AP572">
            <v>0</v>
          </cell>
          <cell r="AV572">
            <v>0</v>
          </cell>
          <cell r="BN572">
            <v>0</v>
          </cell>
          <cell r="BT572">
            <v>0</v>
          </cell>
        </row>
        <row r="573">
          <cell r="A573" t="str">
            <v>MPN571</v>
          </cell>
          <cell r="B573" t="str">
            <v xml:space="preserve"> </v>
          </cell>
          <cell r="Z573">
            <v>0</v>
          </cell>
          <cell r="AP573">
            <v>0</v>
          </cell>
          <cell r="AV573">
            <v>0</v>
          </cell>
          <cell r="BN573">
            <v>0</v>
          </cell>
          <cell r="BT573">
            <v>0</v>
          </cell>
        </row>
        <row r="574">
          <cell r="A574" t="str">
            <v>MPN572</v>
          </cell>
          <cell r="B574">
            <v>1749.8678090000001</v>
          </cell>
          <cell r="Z574">
            <v>2571.1350000000007</v>
          </cell>
          <cell r="AP574">
            <v>2307.7950000000001</v>
          </cell>
          <cell r="AV574">
            <v>2254.1097474184876</v>
          </cell>
          <cell r="BN574">
            <v>2419.4625000000001</v>
          </cell>
          <cell r="BT574">
            <v>2439.5385000000001</v>
          </cell>
        </row>
        <row r="575">
          <cell r="A575" t="str">
            <v>MPN573</v>
          </cell>
          <cell r="B575">
            <v>2188.9531200000001</v>
          </cell>
          <cell r="Z575">
            <v>2768.8150000000005</v>
          </cell>
          <cell r="AP575">
            <v>2487.3975</v>
          </cell>
          <cell r="AV575">
            <v>2248.2295815616849</v>
          </cell>
          <cell r="BN575">
            <v>3778.6875</v>
          </cell>
          <cell r="BT575">
            <v>2950.5699999999997</v>
          </cell>
        </row>
        <row r="576">
          <cell r="A576" t="str">
            <v>MPN574</v>
          </cell>
          <cell r="B576">
            <v>1389.421415</v>
          </cell>
          <cell r="Z576">
            <v>2051.0770000000002</v>
          </cell>
          <cell r="AP576">
            <v>1796.3557499999997</v>
          </cell>
          <cell r="AV576">
            <v>1649.6436948008159</v>
          </cell>
          <cell r="BN576">
            <v>2724.645</v>
          </cell>
          <cell r="BT576">
            <v>2308.9884999999999</v>
          </cell>
        </row>
        <row r="577">
          <cell r="A577" t="str">
            <v>MPN575</v>
          </cell>
          <cell r="B577" t="str">
            <v xml:space="preserve"> </v>
          </cell>
          <cell r="Z577">
            <v>0</v>
          </cell>
          <cell r="AP577">
            <v>0</v>
          </cell>
          <cell r="AV577">
            <v>0</v>
          </cell>
          <cell r="BN577">
            <v>0</v>
          </cell>
          <cell r="BT577">
            <v>0</v>
          </cell>
        </row>
        <row r="578">
          <cell r="A578" t="str">
            <v>MPN576</v>
          </cell>
          <cell r="B578">
            <v>556.19415319999996</v>
          </cell>
          <cell r="Z578">
            <v>694.90400000000011</v>
          </cell>
          <cell r="AP578">
            <v>578.22450000000003</v>
          </cell>
          <cell r="AV578">
            <v>496.54158009140929</v>
          </cell>
          <cell r="BN578">
            <v>612.09750000000008</v>
          </cell>
          <cell r="BT578">
            <v>716.38700000000006</v>
          </cell>
        </row>
        <row r="579">
          <cell r="A579" t="str">
            <v>MPN577</v>
          </cell>
          <cell r="B579" t="str">
            <v xml:space="preserve"> </v>
          </cell>
          <cell r="Z579">
            <v>0</v>
          </cell>
          <cell r="AP579">
            <v>0</v>
          </cell>
          <cell r="AV579">
            <v>0</v>
          </cell>
          <cell r="BN579">
            <v>0</v>
          </cell>
          <cell r="BT579">
            <v>0</v>
          </cell>
        </row>
        <row r="580">
          <cell r="A580" t="str">
            <v>MPN578</v>
          </cell>
          <cell r="B580" t="str">
            <v xml:space="preserve"> </v>
          </cell>
          <cell r="Z580">
            <v>0</v>
          </cell>
          <cell r="AP580">
            <v>0</v>
          </cell>
          <cell r="AV580">
            <v>0</v>
          </cell>
          <cell r="BN580">
            <v>0</v>
          </cell>
          <cell r="BT580">
            <v>0</v>
          </cell>
        </row>
        <row r="581">
          <cell r="A581" t="str">
            <v>MPN579</v>
          </cell>
          <cell r="B581" t="str">
            <v xml:space="preserve"> </v>
          </cell>
          <cell r="Z581">
            <v>0</v>
          </cell>
          <cell r="AP581">
            <v>0</v>
          </cell>
          <cell r="AV581">
            <v>0</v>
          </cell>
          <cell r="BN581">
            <v>0</v>
          </cell>
          <cell r="BT581">
            <v>0</v>
          </cell>
        </row>
        <row r="582">
          <cell r="A582" t="str">
            <v>MPN580</v>
          </cell>
          <cell r="B582" t="str">
            <v xml:space="preserve"> </v>
          </cell>
          <cell r="Z582">
            <v>0</v>
          </cell>
          <cell r="AP582">
            <v>0</v>
          </cell>
          <cell r="AV582">
            <v>0</v>
          </cell>
          <cell r="BN582">
            <v>0</v>
          </cell>
          <cell r="BT582">
            <v>0</v>
          </cell>
        </row>
        <row r="583">
          <cell r="A583" t="str">
            <v>MPN581</v>
          </cell>
          <cell r="B583" t="str">
            <v xml:space="preserve"> </v>
          </cell>
          <cell r="Z583">
            <v>0</v>
          </cell>
          <cell r="AP583">
            <v>0</v>
          </cell>
          <cell r="AV583">
            <v>0</v>
          </cell>
          <cell r="BN583">
            <v>0</v>
          </cell>
          <cell r="BT583">
            <v>0</v>
          </cell>
        </row>
        <row r="584">
          <cell r="A584" t="str">
            <v>MPN582</v>
          </cell>
          <cell r="B584">
            <v>13.549112859999999</v>
          </cell>
          <cell r="Z584">
            <v>0</v>
          </cell>
          <cell r="AP584">
            <v>0</v>
          </cell>
          <cell r="AV584">
            <v>0</v>
          </cell>
          <cell r="BN584">
            <v>0</v>
          </cell>
          <cell r="BT584">
            <v>0</v>
          </cell>
        </row>
        <row r="585">
          <cell r="A585" t="str">
            <v>MPN583</v>
          </cell>
          <cell r="B585" t="str">
            <v xml:space="preserve"> </v>
          </cell>
          <cell r="Z585">
            <v>0</v>
          </cell>
          <cell r="AP585">
            <v>0</v>
          </cell>
          <cell r="AV585">
            <v>0</v>
          </cell>
          <cell r="BN585">
            <v>0</v>
          </cell>
          <cell r="BT585">
            <v>0</v>
          </cell>
        </row>
        <row r="586">
          <cell r="A586" t="str">
            <v>MPN584</v>
          </cell>
          <cell r="B586" t="str">
            <v xml:space="preserve"> </v>
          </cell>
          <cell r="Z586">
            <v>0</v>
          </cell>
          <cell r="AP586">
            <v>0</v>
          </cell>
          <cell r="AV586">
            <v>0</v>
          </cell>
          <cell r="BN586">
            <v>0</v>
          </cell>
          <cell r="BT586">
            <v>0</v>
          </cell>
        </row>
        <row r="587">
          <cell r="A587" t="str">
            <v>MPN585</v>
          </cell>
          <cell r="B587">
            <v>15.927674850000001</v>
          </cell>
          <cell r="Z587">
            <v>0</v>
          </cell>
          <cell r="AP587">
            <v>0</v>
          </cell>
          <cell r="AV587">
            <v>0</v>
          </cell>
          <cell r="BN587">
            <v>0</v>
          </cell>
          <cell r="BT587">
            <v>0</v>
          </cell>
        </row>
        <row r="588">
          <cell r="A588" t="str">
            <v>MPN586</v>
          </cell>
          <cell r="B588" t="str">
            <v xml:space="preserve"> </v>
          </cell>
          <cell r="Z588">
            <v>0</v>
          </cell>
          <cell r="AP588">
            <v>0</v>
          </cell>
          <cell r="AV588">
            <v>0</v>
          </cell>
          <cell r="BN588">
            <v>0</v>
          </cell>
          <cell r="BT588">
            <v>0</v>
          </cell>
        </row>
        <row r="589">
          <cell r="A589" t="str">
            <v>MPN587</v>
          </cell>
          <cell r="B589" t="str">
            <v xml:space="preserve"> </v>
          </cell>
          <cell r="Z589">
            <v>0</v>
          </cell>
          <cell r="AP589">
            <v>0</v>
          </cell>
          <cell r="AV589">
            <v>0</v>
          </cell>
          <cell r="BN589">
            <v>0</v>
          </cell>
          <cell r="BT589">
            <v>0</v>
          </cell>
        </row>
        <row r="590">
          <cell r="A590" t="str">
            <v>MPN588</v>
          </cell>
          <cell r="B590">
            <v>13.767405520000001</v>
          </cell>
          <cell r="Z590">
            <v>0</v>
          </cell>
          <cell r="AP590">
            <v>0</v>
          </cell>
          <cell r="AV590">
            <v>0</v>
          </cell>
          <cell r="BN590">
            <v>0</v>
          </cell>
          <cell r="BT590">
            <v>0.56101500000000004</v>
          </cell>
        </row>
        <row r="591">
          <cell r="A591" t="str">
            <v>MPN589</v>
          </cell>
          <cell r="B591" t="str">
            <v xml:space="preserve"> </v>
          </cell>
          <cell r="Z591">
            <v>0</v>
          </cell>
          <cell r="AP591">
            <v>0</v>
          </cell>
          <cell r="AV591">
            <v>0</v>
          </cell>
          <cell r="BN591">
            <v>0</v>
          </cell>
          <cell r="BT591">
            <v>0</v>
          </cell>
        </row>
        <row r="592">
          <cell r="A592" t="str">
            <v>MPN590</v>
          </cell>
          <cell r="B592" t="str">
            <v xml:space="preserve"> </v>
          </cell>
          <cell r="Z592">
            <v>5.3903500000000006</v>
          </cell>
          <cell r="AP592">
            <v>17.196899999999999</v>
          </cell>
          <cell r="AV592">
            <v>12.272626351697333</v>
          </cell>
          <cell r="BN592">
            <v>8.8047750000000011</v>
          </cell>
          <cell r="BT592">
            <v>8.5036000000000005</v>
          </cell>
        </row>
        <row r="593">
          <cell r="A593" t="str">
            <v>MPN591</v>
          </cell>
          <cell r="B593">
            <v>44.714303739999998</v>
          </cell>
          <cell r="Z593">
            <v>70.6755</v>
          </cell>
          <cell r="AP593">
            <v>71.356425000000002</v>
          </cell>
          <cell r="AV593">
            <v>39.285357549376826</v>
          </cell>
          <cell r="BN593">
            <v>46.296600000000005</v>
          </cell>
          <cell r="BT593">
            <v>74.981200000000001</v>
          </cell>
        </row>
        <row r="594">
          <cell r="A594" t="str">
            <v>MPN592</v>
          </cell>
          <cell r="B594">
            <v>86.409615169999995</v>
          </cell>
          <cell r="Z594">
            <v>43.506400000000006</v>
          </cell>
          <cell r="AP594">
            <v>43.406999999999996</v>
          </cell>
          <cell r="AV594">
            <v>30.94225401195974</v>
          </cell>
          <cell r="BN594">
            <v>56.278425000000006</v>
          </cell>
          <cell r="BT594">
            <v>52.929100000000005</v>
          </cell>
        </row>
        <row r="595">
          <cell r="A595" t="str">
            <v>MPN593</v>
          </cell>
          <cell r="B595">
            <v>34.082693820000003</v>
          </cell>
          <cell r="Z595">
            <v>4.8650000000000002</v>
          </cell>
          <cell r="AP595">
            <v>7.4550000000000001</v>
          </cell>
          <cell r="AV595">
            <v>0</v>
          </cell>
          <cell r="BN595">
            <v>0</v>
          </cell>
          <cell r="BT595">
            <v>0</v>
          </cell>
        </row>
        <row r="596">
          <cell r="A596" t="str">
            <v>MPN594</v>
          </cell>
          <cell r="B596" t="str">
            <v xml:space="preserve"> </v>
          </cell>
          <cell r="Z596">
            <v>0</v>
          </cell>
          <cell r="AP596">
            <v>0</v>
          </cell>
          <cell r="AV596">
            <v>0</v>
          </cell>
          <cell r="BN596">
            <v>0</v>
          </cell>
          <cell r="BT596">
            <v>0</v>
          </cell>
        </row>
        <row r="597">
          <cell r="A597" t="str">
            <v>MPN595</v>
          </cell>
          <cell r="B597">
            <v>133.43892389999999</v>
          </cell>
          <cell r="Z597">
            <v>96.224100000000007</v>
          </cell>
          <cell r="AP597">
            <v>72.369675000000001</v>
          </cell>
          <cell r="AV597">
            <v>87.719353277560231</v>
          </cell>
          <cell r="BN597">
            <v>101.42474999999999</v>
          </cell>
          <cell r="BT597">
            <v>76.702849999999998</v>
          </cell>
        </row>
        <row r="598">
          <cell r="A598" t="str">
            <v>MPN596</v>
          </cell>
          <cell r="B598" t="str">
            <v xml:space="preserve"> </v>
          </cell>
          <cell r="Z598">
            <v>11.044109999999998</v>
          </cell>
          <cell r="AP598">
            <v>19.821165000000001</v>
          </cell>
          <cell r="AV598">
            <v>18.949995247936922</v>
          </cell>
          <cell r="BN598">
            <v>9.1349999999999998</v>
          </cell>
          <cell r="BT598">
            <v>9.9402450000000009</v>
          </cell>
        </row>
        <row r="599">
          <cell r="A599" t="str">
            <v>MPN597</v>
          </cell>
          <cell r="B599">
            <v>93.742148040000004</v>
          </cell>
          <cell r="Z599">
            <v>54.544909999999994</v>
          </cell>
          <cell r="AP599">
            <v>42.556762500000005</v>
          </cell>
          <cell r="AV599">
            <v>38.471828031121611</v>
          </cell>
          <cell r="BN599">
            <v>57.961575000000011</v>
          </cell>
          <cell r="BT599">
            <v>54.213670000000008</v>
          </cell>
        </row>
        <row r="600">
          <cell r="A600" t="str">
            <v>MPN598</v>
          </cell>
          <cell r="B600">
            <v>642.89108729999998</v>
          </cell>
          <cell r="Z600">
            <v>726.9325</v>
          </cell>
          <cell r="AP600">
            <v>563.03625000000011</v>
          </cell>
          <cell r="AV600">
            <v>513.54001094655428</v>
          </cell>
          <cell r="BN600">
            <v>927.67500000000018</v>
          </cell>
          <cell r="BT600">
            <v>773.95850000000007</v>
          </cell>
        </row>
        <row r="601">
          <cell r="A601" t="str">
            <v>MPN599</v>
          </cell>
          <cell r="B601">
            <v>136.6803893</v>
          </cell>
          <cell r="Z601">
            <v>55.072150000000001</v>
          </cell>
          <cell r="AP601">
            <v>75.408375000000007</v>
          </cell>
          <cell r="AV601">
            <v>34.839021595142071</v>
          </cell>
          <cell r="BN601">
            <v>84.669375000000002</v>
          </cell>
          <cell r="BT601">
            <v>75.859595000000013</v>
          </cell>
        </row>
        <row r="602">
          <cell r="A602" t="str">
            <v>MPN600</v>
          </cell>
          <cell r="B602">
            <v>411.7726199</v>
          </cell>
          <cell r="Z602">
            <v>431.0145</v>
          </cell>
          <cell r="AP602">
            <v>274.57500000000005</v>
          </cell>
          <cell r="AV602">
            <v>150.5625125852003</v>
          </cell>
          <cell r="BN602">
            <v>384.22650000000004</v>
          </cell>
          <cell r="BT602">
            <v>444.64630000000005</v>
          </cell>
        </row>
        <row r="603">
          <cell r="A603" t="str">
            <v>MPN601</v>
          </cell>
          <cell r="B603">
            <v>98.89659829</v>
          </cell>
          <cell r="Z603">
            <v>38.429825000000001</v>
          </cell>
          <cell r="AP603">
            <v>33.318915000000004</v>
          </cell>
          <cell r="AV603">
            <v>19.894433500214291</v>
          </cell>
          <cell r="BN603">
            <v>63.281400000000005</v>
          </cell>
          <cell r="BT603">
            <v>60.978050000000017</v>
          </cell>
        </row>
        <row r="604">
          <cell r="A604" t="str">
            <v>MPN602</v>
          </cell>
          <cell r="B604">
            <v>190.2511829</v>
          </cell>
          <cell r="Z604">
            <v>130.25320000000002</v>
          </cell>
          <cell r="AP604">
            <v>100.748025</v>
          </cell>
          <cell r="AV604">
            <v>63.020637677426627</v>
          </cell>
          <cell r="BN604">
            <v>140.87692500000003</v>
          </cell>
          <cell r="BT604">
            <v>162.0479</v>
          </cell>
        </row>
        <row r="605">
          <cell r="A605" t="str">
            <v>MPN603</v>
          </cell>
          <cell r="B605">
            <v>6.1443370479999997</v>
          </cell>
          <cell r="Z605">
            <v>0</v>
          </cell>
          <cell r="AP605">
            <v>0</v>
          </cell>
          <cell r="AV605">
            <v>6.208187407009385</v>
          </cell>
          <cell r="BN605">
            <v>28.927500000000002</v>
          </cell>
          <cell r="BT605">
            <v>19.308624999999999</v>
          </cell>
        </row>
        <row r="606">
          <cell r="A606" t="str">
            <v>MPN604</v>
          </cell>
          <cell r="B606">
            <v>120.5812888</v>
          </cell>
          <cell r="Z606">
            <v>33.802335000000006</v>
          </cell>
          <cell r="AP606">
            <v>33.670875000000002</v>
          </cell>
          <cell r="AV606">
            <v>16.828357289137177</v>
          </cell>
          <cell r="BN606">
            <v>37.794015000000002</v>
          </cell>
          <cell r="BT606">
            <v>30.472085000000003</v>
          </cell>
        </row>
        <row r="607">
          <cell r="A607" t="str">
            <v>MPN605</v>
          </cell>
          <cell r="B607">
            <v>20.7194401</v>
          </cell>
          <cell r="Z607">
            <v>0</v>
          </cell>
          <cell r="AP607">
            <v>0</v>
          </cell>
          <cell r="AV607">
            <v>0</v>
          </cell>
          <cell r="BN607">
            <v>0</v>
          </cell>
          <cell r="BT607">
            <v>0</v>
          </cell>
        </row>
        <row r="608">
          <cell r="A608" t="str">
            <v>MPN606</v>
          </cell>
          <cell r="B608">
            <v>1530.03261</v>
          </cell>
          <cell r="Z608">
            <v>2485.3150000000001</v>
          </cell>
          <cell r="AP608">
            <v>2327.9025000000001</v>
          </cell>
          <cell r="AV608">
            <v>1863.5732557028241</v>
          </cell>
          <cell r="BN608">
            <v>2206.4700000000003</v>
          </cell>
          <cell r="BT608">
            <v>2423.7150000000001</v>
          </cell>
        </row>
        <row r="609">
          <cell r="A609" t="str">
            <v>MPN607</v>
          </cell>
          <cell r="B609">
            <v>234.02254429999999</v>
          </cell>
          <cell r="Z609">
            <v>96.939149999999998</v>
          </cell>
          <cell r="AP609">
            <v>85.396500000000003</v>
          </cell>
          <cell r="AV609">
            <v>62.701440767344778</v>
          </cell>
          <cell r="BN609">
            <v>95.073300000000003</v>
          </cell>
          <cell r="BT609">
            <v>90.556550000000001</v>
          </cell>
        </row>
        <row r="610">
          <cell r="A610" t="str">
            <v>MPN608</v>
          </cell>
          <cell r="B610">
            <v>167.942598</v>
          </cell>
          <cell r="Z610">
            <v>63.135449999999999</v>
          </cell>
          <cell r="AP610">
            <v>59.66362500000001</v>
          </cell>
          <cell r="AV610">
            <v>53.669154967039972</v>
          </cell>
          <cell r="BN610">
            <v>54.097785000000002</v>
          </cell>
          <cell r="BT610">
            <v>55.076000000000001</v>
          </cell>
        </row>
        <row r="611">
          <cell r="A611" t="str">
            <v>MPN609</v>
          </cell>
          <cell r="B611">
            <v>140.33156600000001</v>
          </cell>
          <cell r="Z611">
            <v>61.918149999999997</v>
          </cell>
          <cell r="AP611">
            <v>58.731750000000005</v>
          </cell>
          <cell r="AV611">
            <v>70.423981001810176</v>
          </cell>
          <cell r="BN611">
            <v>63.306075</v>
          </cell>
          <cell r="BT611">
            <v>72.502500000000012</v>
          </cell>
        </row>
        <row r="612">
          <cell r="A612" t="str">
            <v>MPN610</v>
          </cell>
          <cell r="B612">
            <v>51.229873019999999</v>
          </cell>
          <cell r="Z612">
            <v>21.179808999999999</v>
          </cell>
          <cell r="AP612">
            <v>30.596474999999998</v>
          </cell>
          <cell r="AV612">
            <v>10.856464550432765</v>
          </cell>
          <cell r="BN612">
            <v>3.9513075</v>
          </cell>
          <cell r="BT612">
            <v>9.2182650000000006</v>
          </cell>
        </row>
        <row r="613">
          <cell r="A613" t="str">
            <v>MPN611</v>
          </cell>
          <cell r="B613">
            <v>227.37083459999999</v>
          </cell>
          <cell r="Z613">
            <v>182.98734999999999</v>
          </cell>
          <cell r="AP613">
            <v>134.17425000000003</v>
          </cell>
          <cell r="AV613">
            <v>103.48119236670647</v>
          </cell>
          <cell r="BN613">
            <v>157.44487500000002</v>
          </cell>
          <cell r="BT613">
            <v>177.83920000000001</v>
          </cell>
        </row>
        <row r="614">
          <cell r="A614" t="str">
            <v>MPN612</v>
          </cell>
          <cell r="B614" t="str">
            <v xml:space="preserve"> </v>
          </cell>
          <cell r="Z614">
            <v>0</v>
          </cell>
          <cell r="AP614">
            <v>0</v>
          </cell>
          <cell r="AV614">
            <v>0</v>
          </cell>
          <cell r="BN614">
            <v>0</v>
          </cell>
          <cell r="BT614">
            <v>0</v>
          </cell>
        </row>
        <row r="615">
          <cell r="A615" t="str">
            <v>MPN613</v>
          </cell>
          <cell r="B615" t="str">
            <v xml:space="preserve"> </v>
          </cell>
          <cell r="Z615">
            <v>0</v>
          </cell>
          <cell r="AP615">
            <v>0</v>
          </cell>
          <cell r="AV615">
            <v>0</v>
          </cell>
          <cell r="BN615">
            <v>0</v>
          </cell>
          <cell r="BT615">
            <v>0</v>
          </cell>
        </row>
        <row r="616">
          <cell r="A616" t="str">
            <v>MPN614</v>
          </cell>
          <cell r="B616" t="str">
            <v xml:space="preserve"> </v>
          </cell>
          <cell r="Z616">
            <v>0</v>
          </cell>
          <cell r="AP616">
            <v>0</v>
          </cell>
          <cell r="AV616">
            <v>0</v>
          </cell>
          <cell r="BN616">
            <v>0</v>
          </cell>
          <cell r="BT616">
            <v>0</v>
          </cell>
        </row>
        <row r="617">
          <cell r="A617" t="str">
            <v>MPN615</v>
          </cell>
          <cell r="B617">
            <v>34.08530768</v>
          </cell>
          <cell r="Z617">
            <v>1.1195450000000002</v>
          </cell>
          <cell r="AP617">
            <v>1.6660875000000002</v>
          </cell>
          <cell r="AV617">
            <v>1.7905472594155301</v>
          </cell>
          <cell r="BN617">
            <v>0</v>
          </cell>
          <cell r="BT617">
            <v>0.71904350000000006</v>
          </cell>
        </row>
        <row r="618">
          <cell r="A618" t="str">
            <v>MPN616</v>
          </cell>
          <cell r="B618">
            <v>486.01836409999999</v>
          </cell>
          <cell r="Z618">
            <v>229.82540000000003</v>
          </cell>
          <cell r="AP618">
            <v>362.21325000000002</v>
          </cell>
          <cell r="AV618">
            <v>402.96439915793684</v>
          </cell>
          <cell r="BN618">
            <v>238.77525</v>
          </cell>
          <cell r="BT618">
            <v>201.70884999999998</v>
          </cell>
        </row>
        <row r="619">
          <cell r="A619" t="str">
            <v>MPN617</v>
          </cell>
          <cell r="B619">
            <v>41.476638620000003</v>
          </cell>
          <cell r="Z619">
            <v>50.64255</v>
          </cell>
          <cell r="AP619">
            <v>102.40597500000001</v>
          </cell>
          <cell r="AV619">
            <v>101.0779438700395</v>
          </cell>
          <cell r="BN619">
            <v>54.104400000000012</v>
          </cell>
          <cell r="BT619">
            <v>53.808300000000003</v>
          </cell>
        </row>
        <row r="620">
          <cell r="A620" t="str">
            <v>MPN618</v>
          </cell>
          <cell r="B620">
            <v>184.60067430000001</v>
          </cell>
          <cell r="Z620">
            <v>189.51975000000002</v>
          </cell>
          <cell r="AP620">
            <v>132.03067499999997</v>
          </cell>
          <cell r="AV620">
            <v>127.29194922308655</v>
          </cell>
          <cell r="BN620">
            <v>196.742175</v>
          </cell>
          <cell r="BT620">
            <v>123.39460000000001</v>
          </cell>
        </row>
        <row r="621">
          <cell r="A621" t="str">
            <v>MPN619</v>
          </cell>
          <cell r="B621">
            <v>153.78120630000001</v>
          </cell>
          <cell r="Z621">
            <v>80.651200000000003</v>
          </cell>
          <cell r="AP621">
            <v>88.539675000000003</v>
          </cell>
          <cell r="AV621">
            <v>85.400299813467953</v>
          </cell>
          <cell r="BN621">
            <v>77.016450000000006</v>
          </cell>
          <cell r="BT621">
            <v>77.792400000000001</v>
          </cell>
        </row>
        <row r="622">
          <cell r="A622" t="str">
            <v>MPN620</v>
          </cell>
          <cell r="B622">
            <v>106.75973999999999</v>
          </cell>
          <cell r="Z622">
            <v>32.647754999999997</v>
          </cell>
          <cell r="AP622">
            <v>35.364000000000004</v>
          </cell>
          <cell r="AV622">
            <v>30.246864174019372</v>
          </cell>
          <cell r="BN622">
            <v>31.414267500000001</v>
          </cell>
          <cell r="BT622">
            <v>32.865839999999999</v>
          </cell>
        </row>
        <row r="623">
          <cell r="A623" t="str">
            <v>MPN621</v>
          </cell>
          <cell r="B623">
            <v>340.95626329999999</v>
          </cell>
          <cell r="Z623">
            <v>188.17750000000001</v>
          </cell>
          <cell r="AP623">
            <v>192.44242500000001</v>
          </cell>
          <cell r="AV623">
            <v>224.81142944788553</v>
          </cell>
          <cell r="BN623">
            <v>147.32602500000002</v>
          </cell>
          <cell r="BT623">
            <v>176.35799999999998</v>
          </cell>
        </row>
        <row r="624">
          <cell r="A624" t="str">
            <v>MPN622</v>
          </cell>
          <cell r="B624">
            <v>96.094629870000006</v>
          </cell>
          <cell r="Z624">
            <v>30.03077</v>
          </cell>
          <cell r="AP624">
            <v>76.983374999999995</v>
          </cell>
          <cell r="AV624">
            <v>67.483427086748733</v>
          </cell>
          <cell r="BN624">
            <v>35.138774999999995</v>
          </cell>
          <cell r="BT624">
            <v>35.548099999999998</v>
          </cell>
        </row>
        <row r="625">
          <cell r="A625" t="str">
            <v>MPN623</v>
          </cell>
          <cell r="B625">
            <v>60.010527379999999</v>
          </cell>
          <cell r="Z625">
            <v>81.338950000000011</v>
          </cell>
          <cell r="AP625">
            <v>67.794300000000007</v>
          </cell>
          <cell r="AV625">
            <v>71.575531091571108</v>
          </cell>
          <cell r="BN625">
            <v>30.555262500000001</v>
          </cell>
          <cell r="BT625">
            <v>21.796390000000002</v>
          </cell>
        </row>
        <row r="626">
          <cell r="A626" t="str">
            <v>MPN624</v>
          </cell>
          <cell r="B626">
            <v>124.8361972</v>
          </cell>
          <cell r="Z626">
            <v>44.328899999999997</v>
          </cell>
          <cell r="AP626">
            <v>41.83305</v>
          </cell>
          <cell r="AV626">
            <v>102.15076921762073</v>
          </cell>
          <cell r="BN626">
            <v>85.962975</v>
          </cell>
          <cell r="BT626">
            <v>39.595849999999999</v>
          </cell>
        </row>
        <row r="627">
          <cell r="A627" t="str">
            <v>MPN625</v>
          </cell>
          <cell r="B627">
            <v>818.71677950000003</v>
          </cell>
          <cell r="Z627">
            <v>711.21050000000002</v>
          </cell>
          <cell r="AP627">
            <v>682.32675000000006</v>
          </cell>
          <cell r="AV627">
            <v>581.37576874986598</v>
          </cell>
          <cell r="BN627">
            <v>670.85024999999996</v>
          </cell>
          <cell r="BT627">
            <v>792.8024999999999</v>
          </cell>
        </row>
        <row r="628">
          <cell r="A628" t="str">
            <v>MPN626</v>
          </cell>
          <cell r="B628" t="str">
            <v xml:space="preserve"> </v>
          </cell>
          <cell r="Z628">
            <v>0</v>
          </cell>
          <cell r="AP628">
            <v>0</v>
          </cell>
          <cell r="AV628">
            <v>0</v>
          </cell>
          <cell r="BN628">
            <v>0</v>
          </cell>
          <cell r="BT628">
            <v>0</v>
          </cell>
        </row>
        <row r="629">
          <cell r="A629" t="str">
            <v>MPN627</v>
          </cell>
          <cell r="B629">
            <v>439.32927489999997</v>
          </cell>
          <cell r="Z629">
            <v>421.64499999999998</v>
          </cell>
          <cell r="AP629">
            <v>348.97800000000001</v>
          </cell>
          <cell r="AV629">
            <v>290.82348012334757</v>
          </cell>
          <cell r="BN629">
            <v>470.17950000000008</v>
          </cell>
          <cell r="BT629">
            <v>418.32</v>
          </cell>
        </row>
        <row r="630">
          <cell r="A630" t="str">
            <v>MPN628</v>
          </cell>
          <cell r="B630">
            <v>277.98082099999999</v>
          </cell>
          <cell r="Z630">
            <v>226.91375000000002</v>
          </cell>
          <cell r="AP630">
            <v>212.967825</v>
          </cell>
          <cell r="AV630">
            <v>217.55093272208296</v>
          </cell>
          <cell r="BN630">
            <v>255.49230000000003</v>
          </cell>
          <cell r="BT630">
            <v>264.27730000000003</v>
          </cell>
        </row>
        <row r="631">
          <cell r="A631" t="str">
            <v>MPN629</v>
          </cell>
          <cell r="B631">
            <v>535.49642410000001</v>
          </cell>
          <cell r="Z631">
            <v>241.00055</v>
          </cell>
          <cell r="AP631">
            <v>222.68924999999999</v>
          </cell>
          <cell r="AV631">
            <v>232.79035049471833</v>
          </cell>
          <cell r="BN631">
            <v>346.51575000000003</v>
          </cell>
          <cell r="BT631">
            <v>237.45960000000002</v>
          </cell>
        </row>
        <row r="632">
          <cell r="A632" t="str">
            <v>MPN630</v>
          </cell>
          <cell r="B632">
            <v>79.783153999999996</v>
          </cell>
          <cell r="Z632">
            <v>29.801590000000004</v>
          </cell>
          <cell r="AP632">
            <v>24.573990000000002</v>
          </cell>
          <cell r="AV632">
            <v>19.251655677117608</v>
          </cell>
          <cell r="BN632">
            <v>30.072472500000003</v>
          </cell>
          <cell r="BT632">
            <v>32.12321</v>
          </cell>
        </row>
        <row r="633">
          <cell r="A633" t="str">
            <v>MPN631</v>
          </cell>
          <cell r="B633">
            <v>842.06034090000003</v>
          </cell>
          <cell r="Z633">
            <v>432.95700000000005</v>
          </cell>
          <cell r="AP633">
            <v>430.06424999999996</v>
          </cell>
          <cell r="AV633">
            <v>422.21253882229973</v>
          </cell>
          <cell r="BN633">
            <v>502.05225000000002</v>
          </cell>
          <cell r="BT633">
            <v>426.38400000000001</v>
          </cell>
        </row>
        <row r="634">
          <cell r="A634" t="str">
            <v>MPN632</v>
          </cell>
          <cell r="B634">
            <v>61.875363659999998</v>
          </cell>
          <cell r="Z634">
            <v>30.750440000000001</v>
          </cell>
          <cell r="AP634">
            <v>31.573395000000005</v>
          </cell>
          <cell r="AV634">
            <v>38.456810888683599</v>
          </cell>
          <cell r="BN634">
            <v>29.020845000000001</v>
          </cell>
          <cell r="BT634">
            <v>30.464455000000001</v>
          </cell>
        </row>
        <row r="635">
          <cell r="A635" t="str">
            <v>MPN633</v>
          </cell>
          <cell r="B635" t="str">
            <v xml:space="preserve"> </v>
          </cell>
          <cell r="Z635">
            <v>0</v>
          </cell>
          <cell r="AP635">
            <v>0</v>
          </cell>
          <cell r="AV635">
            <v>0</v>
          </cell>
          <cell r="BN635">
            <v>0</v>
          </cell>
          <cell r="BT635">
            <v>0</v>
          </cell>
        </row>
        <row r="636">
          <cell r="A636" t="str">
            <v>MPN634</v>
          </cell>
          <cell r="B636" t="str">
            <v xml:space="preserve"> </v>
          </cell>
          <cell r="Z636">
            <v>0</v>
          </cell>
          <cell r="AP636">
            <v>0</v>
          </cell>
          <cell r="AV636">
            <v>0</v>
          </cell>
          <cell r="BN636">
            <v>0</v>
          </cell>
          <cell r="BT636">
            <v>0</v>
          </cell>
        </row>
        <row r="637">
          <cell r="A637" t="str">
            <v>MPN635</v>
          </cell>
          <cell r="B637" t="str">
            <v xml:space="preserve"> </v>
          </cell>
          <cell r="Z637">
            <v>0</v>
          </cell>
          <cell r="AP637">
            <v>0</v>
          </cell>
          <cell r="AV637">
            <v>0</v>
          </cell>
          <cell r="BN637">
            <v>0</v>
          </cell>
          <cell r="BT637">
            <v>0</v>
          </cell>
        </row>
        <row r="638">
          <cell r="A638" t="str">
            <v>MPN636</v>
          </cell>
          <cell r="B638">
            <v>666.38348199999996</v>
          </cell>
          <cell r="Z638">
            <v>637.27650000000006</v>
          </cell>
          <cell r="AP638">
            <v>662.77050000000008</v>
          </cell>
          <cell r="AV638">
            <v>569.56580743424377</v>
          </cell>
          <cell r="BN638">
            <v>697.88249999999994</v>
          </cell>
          <cell r="BT638">
            <v>600.87300000000005</v>
          </cell>
        </row>
        <row r="639">
          <cell r="A639" t="str">
            <v>MPN637</v>
          </cell>
          <cell r="B639">
            <v>56.382288379999999</v>
          </cell>
          <cell r="Z639">
            <v>0</v>
          </cell>
          <cell r="AP639">
            <v>0</v>
          </cell>
          <cell r="AV639">
            <v>0</v>
          </cell>
          <cell r="BN639">
            <v>0</v>
          </cell>
          <cell r="BT639">
            <v>2.9669849999999998</v>
          </cell>
        </row>
        <row r="640">
          <cell r="A640" t="str">
            <v>MPN638</v>
          </cell>
          <cell r="B640">
            <v>766.72988659999999</v>
          </cell>
          <cell r="Z640">
            <v>687.35100000000011</v>
          </cell>
          <cell r="AP640">
            <v>540.75525000000005</v>
          </cell>
          <cell r="AV640">
            <v>553.31576610980994</v>
          </cell>
          <cell r="BN640">
            <v>559.90200000000004</v>
          </cell>
          <cell r="BT640">
            <v>616.29399999999998</v>
          </cell>
        </row>
        <row r="641">
          <cell r="A641" t="str">
            <v>MPN639</v>
          </cell>
          <cell r="B641">
            <v>33.134303250000002</v>
          </cell>
          <cell r="Z641">
            <v>25.382735</v>
          </cell>
          <cell r="AP641">
            <v>21.776160000000001</v>
          </cell>
          <cell r="AV641">
            <v>14.569914623738814</v>
          </cell>
          <cell r="BN641">
            <v>15.802500000000002</v>
          </cell>
          <cell r="BT641">
            <v>7.3400600000000011</v>
          </cell>
        </row>
        <row r="642">
          <cell r="A642" t="str">
            <v>MPN640</v>
          </cell>
          <cell r="B642">
            <v>10.28343269</v>
          </cell>
          <cell r="Z642">
            <v>0</v>
          </cell>
          <cell r="AP642">
            <v>0</v>
          </cell>
          <cell r="AV642">
            <v>1.8093209317893475</v>
          </cell>
          <cell r="BN642">
            <v>0</v>
          </cell>
          <cell r="BT642">
            <v>0</v>
          </cell>
        </row>
        <row r="643">
          <cell r="A643" t="str">
            <v>MPN641</v>
          </cell>
          <cell r="B643">
            <v>56.931431369999999</v>
          </cell>
          <cell r="Z643">
            <v>12.922804999999999</v>
          </cell>
          <cell r="AP643">
            <v>23.809695000000001</v>
          </cell>
          <cell r="AV643">
            <v>16.984586647337359</v>
          </cell>
          <cell r="BN643">
            <v>7.7905642500000001</v>
          </cell>
          <cell r="BT643">
            <v>3.3077799999999997</v>
          </cell>
        </row>
        <row r="644">
          <cell r="A644" t="str">
            <v>MPN642</v>
          </cell>
          <cell r="B644">
            <v>22.04870073</v>
          </cell>
          <cell r="Z644">
            <v>16.389170000000004</v>
          </cell>
          <cell r="AP644">
            <v>8.9299874999999993</v>
          </cell>
          <cell r="AV644">
            <v>18.998877610304355</v>
          </cell>
          <cell r="BN644">
            <v>16.064999999999998</v>
          </cell>
          <cell r="BT644">
            <v>8.0793999999999997</v>
          </cell>
        </row>
        <row r="645">
          <cell r="A645" t="str">
            <v>MPN643</v>
          </cell>
          <cell r="B645">
            <v>47.5452054</v>
          </cell>
          <cell r="Z645">
            <v>9.9152900000000006</v>
          </cell>
          <cell r="AP645">
            <v>24.2191425</v>
          </cell>
          <cell r="AV645">
            <v>17.263041797824112</v>
          </cell>
          <cell r="BN645">
            <v>0.53066999999999998</v>
          </cell>
          <cell r="BT645">
            <v>2.5534950000000003</v>
          </cell>
        </row>
        <row r="646">
          <cell r="A646" t="str">
            <v>MPN644</v>
          </cell>
          <cell r="B646">
            <v>10.72611421</v>
          </cell>
          <cell r="Z646">
            <v>0</v>
          </cell>
          <cell r="AP646">
            <v>0</v>
          </cell>
          <cell r="AV646">
            <v>0</v>
          </cell>
          <cell r="BN646">
            <v>0</v>
          </cell>
          <cell r="BT646">
            <v>0</v>
          </cell>
        </row>
        <row r="647">
          <cell r="A647" t="str">
            <v>MPN645</v>
          </cell>
          <cell r="B647">
            <v>15.899169860000001</v>
          </cell>
          <cell r="Z647">
            <v>0</v>
          </cell>
          <cell r="AP647">
            <v>0</v>
          </cell>
          <cell r="AV647">
            <v>2.9884766909038341</v>
          </cell>
          <cell r="BN647">
            <v>0</v>
          </cell>
          <cell r="BT647">
            <v>0</v>
          </cell>
        </row>
        <row r="648">
          <cell r="A648" t="str">
            <v>MPN646</v>
          </cell>
          <cell r="B648">
            <v>36.690719549999997</v>
          </cell>
          <cell r="Z648">
            <v>0</v>
          </cell>
          <cell r="AP648">
            <v>0</v>
          </cell>
          <cell r="AV648">
            <v>1.7796983523373728</v>
          </cell>
          <cell r="BN648">
            <v>0</v>
          </cell>
          <cell r="BT648">
            <v>0</v>
          </cell>
        </row>
        <row r="649">
          <cell r="A649" t="str">
            <v>MPN647</v>
          </cell>
          <cell r="B649">
            <v>31.408704700000001</v>
          </cell>
          <cell r="Z649">
            <v>0</v>
          </cell>
          <cell r="AP649">
            <v>0.73027500000000001</v>
          </cell>
          <cell r="AV649">
            <v>8.4443544646719815</v>
          </cell>
          <cell r="BN649">
            <v>0</v>
          </cell>
          <cell r="BT649">
            <v>1.8548600000000002</v>
          </cell>
        </row>
        <row r="650">
          <cell r="A650" t="str">
            <v>MPN648</v>
          </cell>
          <cell r="B650" t="str">
            <v xml:space="preserve"> </v>
          </cell>
          <cell r="Z650">
            <v>0</v>
          </cell>
          <cell r="AP650">
            <v>0</v>
          </cell>
          <cell r="AV650">
            <v>0</v>
          </cell>
          <cell r="BN650">
            <v>0</v>
          </cell>
          <cell r="BT650">
            <v>0</v>
          </cell>
        </row>
        <row r="651">
          <cell r="A651" t="str">
            <v>MPN649</v>
          </cell>
          <cell r="B651" t="str">
            <v xml:space="preserve"> </v>
          </cell>
          <cell r="Z651">
            <v>0</v>
          </cell>
          <cell r="AP651">
            <v>0</v>
          </cell>
          <cell r="AV651">
            <v>0</v>
          </cell>
          <cell r="BN651">
            <v>0</v>
          </cell>
          <cell r="BT651">
            <v>0</v>
          </cell>
        </row>
        <row r="652">
          <cell r="A652" t="str">
            <v>MPN650</v>
          </cell>
          <cell r="B652" t="str">
            <v xml:space="preserve"> </v>
          </cell>
          <cell r="Z652">
            <v>0</v>
          </cell>
          <cell r="AP652">
            <v>0</v>
          </cell>
          <cell r="AV652">
            <v>0</v>
          </cell>
          <cell r="BN652">
            <v>0</v>
          </cell>
          <cell r="BT652">
            <v>0</v>
          </cell>
        </row>
        <row r="653">
          <cell r="A653" t="str">
            <v>MPN651</v>
          </cell>
          <cell r="B653" t="str">
            <v xml:space="preserve"> </v>
          </cell>
          <cell r="Z653">
            <v>0</v>
          </cell>
          <cell r="AP653">
            <v>0</v>
          </cell>
          <cell r="AV653">
            <v>0</v>
          </cell>
          <cell r="BN653">
            <v>0</v>
          </cell>
          <cell r="BT653">
            <v>0</v>
          </cell>
        </row>
        <row r="654">
          <cell r="A654" t="str">
            <v>MPN652</v>
          </cell>
          <cell r="B654">
            <v>28.022853319999999</v>
          </cell>
          <cell r="Z654">
            <v>16.282735000000002</v>
          </cell>
          <cell r="AP654">
            <v>0</v>
          </cell>
          <cell r="AV654">
            <v>5.7464709498300204</v>
          </cell>
          <cell r="BN654">
            <v>19.038285000000002</v>
          </cell>
          <cell r="BT654">
            <v>44.668295000000001</v>
          </cell>
        </row>
        <row r="655">
          <cell r="A655" t="str">
            <v>MPN653</v>
          </cell>
          <cell r="B655">
            <v>50.900895810000002</v>
          </cell>
          <cell r="Z655">
            <v>56.916650000000004</v>
          </cell>
          <cell r="AP655">
            <v>41.368425000000002</v>
          </cell>
          <cell r="AV655">
            <v>27.421278913233387</v>
          </cell>
          <cell r="BN655">
            <v>48.299475000000001</v>
          </cell>
          <cell r="BT655">
            <v>41.771800000000006</v>
          </cell>
        </row>
        <row r="656">
          <cell r="A656" t="str">
            <v>MPN654</v>
          </cell>
          <cell r="B656" t="str">
            <v xml:space="preserve"> </v>
          </cell>
          <cell r="Z656">
            <v>21.634899999999998</v>
          </cell>
          <cell r="AP656">
            <v>21.485624999999999</v>
          </cell>
          <cell r="AV656">
            <v>51.990245981583001</v>
          </cell>
          <cell r="BN656">
            <v>0</v>
          </cell>
          <cell r="BT656">
            <v>0</v>
          </cell>
        </row>
        <row r="657">
          <cell r="A657" t="str">
            <v>MPN655</v>
          </cell>
          <cell r="B657">
            <v>75.795532719999997</v>
          </cell>
          <cell r="Z657">
            <v>10.499398000000001</v>
          </cell>
          <cell r="AP657">
            <v>3.9134025000000001</v>
          </cell>
          <cell r="AV657">
            <v>5.9770933525463068</v>
          </cell>
          <cell r="BN657">
            <v>18.09948</v>
          </cell>
          <cell r="BT657">
            <v>66.126308500000007</v>
          </cell>
        </row>
        <row r="658">
          <cell r="A658" t="str">
            <v>MPN656</v>
          </cell>
          <cell r="B658">
            <v>6.5995288170000004</v>
          </cell>
          <cell r="Z658">
            <v>5.2342219999999999</v>
          </cell>
          <cell r="AP658">
            <v>15.8025</v>
          </cell>
          <cell r="AV658">
            <v>11.483662332874825</v>
          </cell>
          <cell r="BN658">
            <v>0</v>
          </cell>
          <cell r="BT658">
            <v>0.42675500000000005</v>
          </cell>
        </row>
        <row r="659">
          <cell r="A659" t="str">
            <v>MPN657</v>
          </cell>
          <cell r="B659">
            <v>22.959644579999999</v>
          </cell>
          <cell r="Z659">
            <v>0</v>
          </cell>
          <cell r="AP659">
            <v>0</v>
          </cell>
          <cell r="AV659">
            <v>0</v>
          </cell>
          <cell r="BN659">
            <v>0</v>
          </cell>
          <cell r="BT659">
            <v>1.21702</v>
          </cell>
        </row>
        <row r="660">
          <cell r="A660" t="str">
            <v>MPN658</v>
          </cell>
          <cell r="B660">
            <v>335.9220464</v>
          </cell>
          <cell r="Z660">
            <v>198.96170000000004</v>
          </cell>
          <cell r="AP660">
            <v>310.16475000000003</v>
          </cell>
          <cell r="AV660">
            <v>372.50073909974367</v>
          </cell>
          <cell r="BN660">
            <v>255.72225000000003</v>
          </cell>
          <cell r="BT660">
            <v>243.81000000000003</v>
          </cell>
        </row>
        <row r="661">
          <cell r="A661" t="str">
            <v>MPN659</v>
          </cell>
          <cell r="B661">
            <v>25.001725660000002</v>
          </cell>
          <cell r="Z661">
            <v>15.711710000000002</v>
          </cell>
          <cell r="AP661">
            <v>23.52</v>
          </cell>
          <cell r="AV661">
            <v>10.809253670016144</v>
          </cell>
          <cell r="BN661">
            <v>0</v>
          </cell>
          <cell r="BT661">
            <v>0</v>
          </cell>
        </row>
        <row r="662">
          <cell r="A662" t="str">
            <v>MPN660</v>
          </cell>
          <cell r="B662">
            <v>192.0681275</v>
          </cell>
          <cell r="Z662">
            <v>146.35775000000001</v>
          </cell>
          <cell r="AP662">
            <v>207.018</v>
          </cell>
          <cell r="AV662">
            <v>279.50331984451981</v>
          </cell>
          <cell r="BN662">
            <v>141.7458</v>
          </cell>
          <cell r="BT662">
            <v>160.10505000000001</v>
          </cell>
        </row>
        <row r="663">
          <cell r="A663" t="str">
            <v>MPN661</v>
          </cell>
          <cell r="B663">
            <v>49.947527469999997</v>
          </cell>
          <cell r="Z663">
            <v>23.035599999999999</v>
          </cell>
          <cell r="AP663">
            <v>19.829932499999998</v>
          </cell>
          <cell r="AV663">
            <v>10.130687249258239</v>
          </cell>
          <cell r="BN663">
            <v>20.790000000000003</v>
          </cell>
          <cell r="BT663">
            <v>38.985835000000002</v>
          </cell>
        </row>
        <row r="664">
          <cell r="A664" t="str">
            <v>MPN662</v>
          </cell>
          <cell r="B664" t="str">
            <v xml:space="preserve"> </v>
          </cell>
          <cell r="Z664">
            <v>355.48100000000005</v>
          </cell>
          <cell r="AP664">
            <v>348.54750000000001</v>
          </cell>
          <cell r="AV664">
            <v>250.74551782177176</v>
          </cell>
          <cell r="BN664">
            <v>441.89775000000003</v>
          </cell>
          <cell r="BT664">
            <v>366.61100000000005</v>
          </cell>
        </row>
        <row r="665">
          <cell r="A665" t="str">
            <v>MPN663</v>
          </cell>
          <cell r="B665">
            <v>158.04832949999999</v>
          </cell>
          <cell r="Z665">
            <v>59.359650000000009</v>
          </cell>
          <cell r="AP665">
            <v>63.872550000000004</v>
          </cell>
          <cell r="AV665">
            <v>64.461174912616571</v>
          </cell>
          <cell r="BN665">
            <v>60.395475000000005</v>
          </cell>
          <cell r="BT665">
            <v>60.543000000000006</v>
          </cell>
        </row>
        <row r="666">
          <cell r="A666" t="str">
            <v>MPN664</v>
          </cell>
          <cell r="B666">
            <v>167.5231258</v>
          </cell>
          <cell r="Z666">
            <v>137.90700000000001</v>
          </cell>
          <cell r="AP666">
            <v>131.68417500000001</v>
          </cell>
          <cell r="AV666">
            <v>130.05720666827736</v>
          </cell>
          <cell r="BN666">
            <v>102.46950000000001</v>
          </cell>
          <cell r="BT666">
            <v>112.75529999999999</v>
          </cell>
        </row>
        <row r="667">
          <cell r="A667" t="str">
            <v>MPN665</v>
          </cell>
          <cell r="B667">
            <v>2648.773811</v>
          </cell>
          <cell r="Z667">
            <v>5817.1050000000005</v>
          </cell>
          <cell r="AP667">
            <v>6555.5700000000006</v>
          </cell>
          <cell r="AV667">
            <v>4687.5814171780767</v>
          </cell>
          <cell r="BN667">
            <v>5633.5650000000005</v>
          </cell>
          <cell r="BT667">
            <v>5635.3149999999996</v>
          </cell>
        </row>
        <row r="668">
          <cell r="A668" t="str">
            <v>MPN666</v>
          </cell>
          <cell r="B668">
            <v>101.68423420000001</v>
          </cell>
          <cell r="Z668">
            <v>0</v>
          </cell>
          <cell r="AP668">
            <v>0</v>
          </cell>
          <cell r="AV668">
            <v>0</v>
          </cell>
          <cell r="BN668">
            <v>0</v>
          </cell>
          <cell r="BT668">
            <v>0</v>
          </cell>
        </row>
        <row r="669">
          <cell r="A669" t="str">
            <v>MPN667</v>
          </cell>
          <cell r="B669">
            <v>99.430008549999997</v>
          </cell>
          <cell r="Z669">
            <v>84.804649999999995</v>
          </cell>
          <cell r="AP669">
            <v>91.021349999999998</v>
          </cell>
          <cell r="AV669">
            <v>61.795136666425975</v>
          </cell>
          <cell r="BN669">
            <v>93.902025000000009</v>
          </cell>
          <cell r="BT669">
            <v>82.754000000000005</v>
          </cell>
        </row>
        <row r="670">
          <cell r="A670" t="str">
            <v>MPN668</v>
          </cell>
          <cell r="B670">
            <v>125.31146</v>
          </cell>
          <cell r="Z670">
            <v>1039.1955</v>
          </cell>
          <cell r="AP670">
            <v>971.12925000000018</v>
          </cell>
          <cell r="AV670">
            <v>871.88317491650776</v>
          </cell>
          <cell r="BN670">
            <v>1048.8135</v>
          </cell>
          <cell r="BT670">
            <v>923.33850000000018</v>
          </cell>
        </row>
        <row r="671">
          <cell r="A671" t="str">
            <v>MPN669</v>
          </cell>
          <cell r="B671">
            <v>162.124447</v>
          </cell>
          <cell r="Z671">
            <v>60.81110000000001</v>
          </cell>
          <cell r="AP671">
            <v>56.511000000000003</v>
          </cell>
          <cell r="AV671">
            <v>37.335744803232366</v>
          </cell>
          <cell r="BN671">
            <v>63.937650000000005</v>
          </cell>
          <cell r="BT671">
            <v>66.001249999999999</v>
          </cell>
        </row>
        <row r="672">
          <cell r="A672" t="str">
            <v>MPN670</v>
          </cell>
          <cell r="B672">
            <v>371.44496120000002</v>
          </cell>
          <cell r="Z672">
            <v>149.12380000000002</v>
          </cell>
          <cell r="AP672">
            <v>152.800725</v>
          </cell>
          <cell r="AV672">
            <v>102.7203370741116</v>
          </cell>
          <cell r="BN672">
            <v>160.482</v>
          </cell>
          <cell r="BT672">
            <v>162.76085</v>
          </cell>
        </row>
        <row r="673">
          <cell r="A673" t="str">
            <v>MPN671</v>
          </cell>
          <cell r="B673">
            <v>625.28592289999995</v>
          </cell>
          <cell r="Z673">
            <v>401.61100000000005</v>
          </cell>
          <cell r="AP673">
            <v>396.99450000000002</v>
          </cell>
          <cell r="AV673">
            <v>373.58920526903972</v>
          </cell>
          <cell r="BN673">
            <v>348.93074999999999</v>
          </cell>
          <cell r="BT673">
            <v>401.97500000000008</v>
          </cell>
        </row>
        <row r="674">
          <cell r="A674" t="str">
            <v>MPN672</v>
          </cell>
          <cell r="B674">
            <v>8.4515540040000001</v>
          </cell>
          <cell r="Z674">
            <v>17.863230000000001</v>
          </cell>
          <cell r="AP674">
            <v>22.560247500000003</v>
          </cell>
          <cell r="AV674">
            <v>17.583895339336664</v>
          </cell>
          <cell r="BN674">
            <v>21.418005000000001</v>
          </cell>
          <cell r="BT674">
            <v>74.449854500000001</v>
          </cell>
        </row>
        <row r="675">
          <cell r="A675" t="str">
            <v>MPN673</v>
          </cell>
          <cell r="B675">
            <v>96.185520370000006</v>
          </cell>
          <cell r="Z675">
            <v>403.4975</v>
          </cell>
          <cell r="AP675">
            <v>308.78399999999999</v>
          </cell>
          <cell r="AV675">
            <v>239.11311246394584</v>
          </cell>
          <cell r="BN675">
            <v>310.7475</v>
          </cell>
          <cell r="BT675">
            <v>331.36950000000002</v>
          </cell>
        </row>
        <row r="676">
          <cell r="A676" t="str">
            <v>MPN674</v>
          </cell>
          <cell r="B676">
            <v>1850.300929</v>
          </cell>
          <cell r="Z676">
            <v>2067.9330000000004</v>
          </cell>
          <cell r="AP676">
            <v>1643.2080000000001</v>
          </cell>
          <cell r="AV676">
            <v>1378.3943099159542</v>
          </cell>
          <cell r="BN676">
            <v>2664.06</v>
          </cell>
          <cell r="BT676">
            <v>2170.5494999999996</v>
          </cell>
        </row>
        <row r="677">
          <cell r="A677" t="str">
            <v>MPN675</v>
          </cell>
          <cell r="B677">
            <v>22.7216123</v>
          </cell>
          <cell r="Z677">
            <v>0</v>
          </cell>
          <cell r="AP677">
            <v>0</v>
          </cell>
          <cell r="AV677">
            <v>0</v>
          </cell>
          <cell r="BN677">
            <v>1.3861050000000001</v>
          </cell>
          <cell r="BT677">
            <v>0</v>
          </cell>
        </row>
        <row r="678">
          <cell r="A678" t="str">
            <v>MPN676</v>
          </cell>
          <cell r="B678" t="str">
            <v xml:space="preserve"> </v>
          </cell>
          <cell r="Z678">
            <v>0</v>
          </cell>
          <cell r="AP678">
            <v>0</v>
          </cell>
          <cell r="AV678">
            <v>0</v>
          </cell>
          <cell r="BN678">
            <v>0</v>
          </cell>
          <cell r="BT678">
            <v>0</v>
          </cell>
        </row>
        <row r="679">
          <cell r="A679" t="str">
            <v>MPN677</v>
          </cell>
          <cell r="B679">
            <v>176.38026450000001</v>
          </cell>
          <cell r="Z679">
            <v>74.257750000000001</v>
          </cell>
          <cell r="AP679">
            <v>80.189549999999997</v>
          </cell>
          <cell r="AV679">
            <v>82.545108302340395</v>
          </cell>
          <cell r="BN679">
            <v>82.270649999999989</v>
          </cell>
          <cell r="BT679">
            <v>89.918499999999995</v>
          </cell>
        </row>
        <row r="680">
          <cell r="A680" t="str">
            <v>MPN678</v>
          </cell>
          <cell r="B680">
            <v>266.29890829999999</v>
          </cell>
          <cell r="Z680">
            <v>191.21095000000003</v>
          </cell>
          <cell r="AP680">
            <v>162.90225000000001</v>
          </cell>
          <cell r="AV680">
            <v>145.40788589095172</v>
          </cell>
          <cell r="BN680">
            <v>174.78300000000002</v>
          </cell>
          <cell r="BT680">
            <v>188.49670000000003</v>
          </cell>
        </row>
        <row r="681">
          <cell r="A681" t="str">
            <v>MPN679</v>
          </cell>
          <cell r="B681">
            <v>58.035158819999999</v>
          </cell>
          <cell r="Z681">
            <v>26.869254999999999</v>
          </cell>
          <cell r="AP681">
            <v>29.333167500000002</v>
          </cell>
          <cell r="AV681">
            <v>27.83826583167372</v>
          </cell>
          <cell r="BN681">
            <v>21.826717500000001</v>
          </cell>
          <cell r="BT681">
            <v>13.907355000000001</v>
          </cell>
        </row>
        <row r="682">
          <cell r="A682" t="str">
            <v>MPN680</v>
          </cell>
          <cell r="B682">
            <v>81.870949940000003</v>
          </cell>
          <cell r="Z682">
            <v>31.735830000000004</v>
          </cell>
          <cell r="AP682">
            <v>37.812494999999998</v>
          </cell>
          <cell r="AV682">
            <v>34.508682842046333</v>
          </cell>
          <cell r="BN682">
            <v>28.14</v>
          </cell>
          <cell r="BT682">
            <v>28.19145</v>
          </cell>
        </row>
        <row r="683">
          <cell r="A683" t="str">
            <v>MPN681</v>
          </cell>
          <cell r="B683" t="str">
            <v xml:space="preserve"> </v>
          </cell>
          <cell r="Z683">
            <v>0</v>
          </cell>
          <cell r="AP683">
            <v>0</v>
          </cell>
          <cell r="AV683">
            <v>0</v>
          </cell>
          <cell r="BN683">
            <v>0</v>
          </cell>
          <cell r="BT683">
            <v>0</v>
          </cell>
        </row>
        <row r="684">
          <cell r="A684" t="str">
            <v>MPN682</v>
          </cell>
          <cell r="B684" t="str">
            <v xml:space="preserve"> </v>
          </cell>
          <cell r="Z684">
            <v>11.263979999999998</v>
          </cell>
          <cell r="AP684">
            <v>64.911524999999997</v>
          </cell>
          <cell r="AV684">
            <v>52.893603250591134</v>
          </cell>
          <cell r="BN684">
            <v>45.618825000000001</v>
          </cell>
          <cell r="BT684">
            <v>56.950950000000006</v>
          </cell>
        </row>
        <row r="685">
          <cell r="A685" t="str">
            <v>MPN683</v>
          </cell>
          <cell r="B685">
            <v>118.538848</v>
          </cell>
          <cell r="Z685">
            <v>82.742450000000005</v>
          </cell>
          <cell r="AP685">
            <v>89.763975000000002</v>
          </cell>
          <cell r="AV685">
            <v>59.274089563073417</v>
          </cell>
          <cell r="BN685">
            <v>58.713374999999999</v>
          </cell>
          <cell r="BT685">
            <v>44.884000000000007</v>
          </cell>
        </row>
        <row r="686">
          <cell r="A686" t="str">
            <v>MPN684</v>
          </cell>
          <cell r="B686">
            <v>174.73933009999999</v>
          </cell>
          <cell r="Z686">
            <v>136.60290000000001</v>
          </cell>
          <cell r="AP686">
            <v>115.88062500000001</v>
          </cell>
          <cell r="AV686">
            <v>114.50947321799086</v>
          </cell>
          <cell r="BN686">
            <v>80.208449999999999</v>
          </cell>
          <cell r="BT686">
            <v>56.232750000000003</v>
          </cell>
        </row>
        <row r="687">
          <cell r="A687" t="str">
            <v>MPN685</v>
          </cell>
          <cell r="B687">
            <v>222.2739646</v>
          </cell>
          <cell r="Z687">
            <v>242.45934999999997</v>
          </cell>
          <cell r="AP687">
            <v>161.6181</v>
          </cell>
          <cell r="AV687">
            <v>170.34903367721287</v>
          </cell>
          <cell r="BN687">
            <v>202.58227500000001</v>
          </cell>
          <cell r="BT687">
            <v>167.93105</v>
          </cell>
        </row>
        <row r="688">
          <cell r="A688" t="str">
            <v>MPN686</v>
          </cell>
          <cell r="B688">
            <v>282.84728319999999</v>
          </cell>
          <cell r="Z688">
            <v>85.472449999999995</v>
          </cell>
          <cell r="AP688">
            <v>89.646375000000006</v>
          </cell>
          <cell r="AV688">
            <v>80.0050207855259</v>
          </cell>
          <cell r="BN688">
            <v>70.950074999999998</v>
          </cell>
          <cell r="BT688">
            <v>68.533850000000015</v>
          </cell>
        </row>
        <row r="689">
          <cell r="A689" t="str">
            <v>MPN687</v>
          </cell>
          <cell r="B689">
            <v>102.1593213</v>
          </cell>
          <cell r="Z689">
            <v>58.042949999999998</v>
          </cell>
          <cell r="AP689">
            <v>89.386500000000012</v>
          </cell>
          <cell r="AV689">
            <v>79.459988856595231</v>
          </cell>
          <cell r="BN689">
            <v>51.430050000000001</v>
          </cell>
          <cell r="BT689">
            <v>38.896899999999995</v>
          </cell>
        </row>
        <row r="690">
          <cell r="A690" t="str">
            <v>MPN688</v>
          </cell>
          <cell r="B690">
            <v>593.25895060000005</v>
          </cell>
          <cell r="Z690">
            <v>399.91700000000009</v>
          </cell>
          <cell r="AP690">
            <v>417.52725000000004</v>
          </cell>
          <cell r="AV690">
            <v>279.15019699493638</v>
          </cell>
          <cell r="BN690">
            <v>354.62175000000002</v>
          </cell>
          <cell r="BT690">
            <v>413.58449999999999</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F"/>
      <sheetName val="log2"/>
      <sheetName val="log2N"/>
      <sheetName val="MEAN_FC"/>
      <sheetName val="SD_FC"/>
      <sheetName val="FC_NZ"/>
      <sheetName val="FC"/>
      <sheetName val="perturbations"/>
      <sheetName val="TFs"/>
      <sheetName val="Automated_SS_simulations_mean"/>
      <sheetName val="SamplesStandardDeviation_5.2"/>
      <sheetName val="List of experiments"/>
      <sheetName val="Genes"/>
    </sheetNames>
    <sheetDataSet>
      <sheetData sheetId="0"/>
      <sheetData sheetId="1"/>
      <sheetData sheetId="2"/>
      <sheetData sheetId="3"/>
      <sheetData sheetId="4"/>
      <sheetData sheetId="5"/>
      <sheetData sheetId="6"/>
      <sheetData sheetId="7"/>
      <sheetData sheetId="8"/>
      <sheetData sheetId="9">
        <row r="46">
          <cell r="AO46">
            <v>1.4381499836808561E-2</v>
          </cell>
          <cell r="AP46">
            <v>1.4381499836808561E-2</v>
          </cell>
          <cell r="AQ46">
            <v>1.4381499836808561E-2</v>
          </cell>
        </row>
        <row r="47">
          <cell r="AO47">
            <v>1.000523101685868</v>
          </cell>
          <cell r="AP47">
            <v>0.8354612641457676</v>
          </cell>
          <cell r="AQ47">
            <v>0.65692261072744773</v>
          </cell>
        </row>
        <row r="48">
          <cell r="AO48">
            <v>0.34711274285499744</v>
          </cell>
          <cell r="AP48">
            <v>0.51325821584606013</v>
          </cell>
          <cell r="AQ48">
            <v>0.93155513403638568</v>
          </cell>
        </row>
        <row r="49">
          <cell r="AO49">
            <v>4.6498923594970668E-2</v>
          </cell>
          <cell r="AP49">
            <v>5.0217693992472348E-2</v>
          </cell>
          <cell r="AQ49">
            <v>9.3388246856198301E-2</v>
          </cell>
        </row>
        <row r="50">
          <cell r="AO50">
            <v>4.2389186528967501E-3</v>
          </cell>
          <cell r="AP50">
            <v>4.2389186528967501E-3</v>
          </cell>
          <cell r="AQ50">
            <v>4.2389186528967501E-3</v>
          </cell>
        </row>
        <row r="51">
          <cell r="AO51">
            <v>3.2950855652600096E-4</v>
          </cell>
          <cell r="AP51">
            <v>3.2269232072968865E-4</v>
          </cell>
          <cell r="AQ51">
            <v>2.6349335683458137E-4</v>
          </cell>
        </row>
        <row r="52">
          <cell r="AO52">
            <v>4.6525664467330745E-2</v>
          </cell>
          <cell r="AP52">
            <v>5.8919158131927246E-2</v>
          </cell>
          <cell r="AQ52">
            <v>6.8846488389834287E-2</v>
          </cell>
        </row>
        <row r="54">
          <cell r="AO54">
            <v>3.6535252370360094E-2</v>
          </cell>
          <cell r="AP54">
            <v>4.6267502816873057E-2</v>
          </cell>
          <cell r="AQ54">
            <v>5.4063146801522084E-2</v>
          </cell>
        </row>
        <row r="55">
          <cell r="AO55">
            <v>2.6105893002609161E-2</v>
          </cell>
          <cell r="AP55">
            <v>2.839005567114682E-2</v>
          </cell>
          <cell r="AQ55">
            <v>3.5359993860043279E-2</v>
          </cell>
        </row>
        <row r="56">
          <cell r="AO56">
            <v>3.8294000000000001</v>
          </cell>
          <cell r="AP56">
            <v>3.8294000000000001</v>
          </cell>
          <cell r="AQ56">
            <v>3.8294000000000001</v>
          </cell>
        </row>
        <row r="57">
          <cell r="AO57">
            <v>0.12081</v>
          </cell>
          <cell r="AP57">
            <v>0.12081</v>
          </cell>
          <cell r="AQ57">
            <v>0.12081</v>
          </cell>
        </row>
        <row r="58">
          <cell r="AO58">
            <v>6.8224049348876964E-2</v>
          </cell>
          <cell r="AP58">
            <v>6.8224049348876964E-2</v>
          </cell>
          <cell r="AQ58">
            <v>6.8224049348876964E-2</v>
          </cell>
        </row>
        <row r="59">
          <cell r="AO59">
            <v>0.40254359076446772</v>
          </cell>
          <cell r="AP59">
            <v>0.40254359076446772</v>
          </cell>
          <cell r="AQ59">
            <v>0.40254359076446772</v>
          </cell>
        </row>
        <row r="60">
          <cell r="AO60">
            <v>6.9463000000000008</v>
          </cell>
          <cell r="AP60">
            <v>6.9463000000000008</v>
          </cell>
          <cell r="AQ60">
            <v>6.9463000000000008</v>
          </cell>
        </row>
        <row r="61">
          <cell r="AO61">
            <v>1.8076263302491828</v>
          </cell>
          <cell r="AP61">
            <v>1.9629009041157106</v>
          </cell>
          <cell r="AQ61">
            <v>1.0309722507537651</v>
          </cell>
        </row>
        <row r="62">
          <cell r="AO62">
            <v>6.6962269867481892</v>
          </cell>
          <cell r="AP62">
            <v>5.5190753475375463</v>
          </cell>
          <cell r="AQ62">
            <v>4.5231717537240304</v>
          </cell>
        </row>
        <row r="63">
          <cell r="AO63">
            <v>5.5254404263083923E-2</v>
          </cell>
          <cell r="AP63">
            <v>5.5449401330705583E-2</v>
          </cell>
          <cell r="AQ63">
            <v>4.0422898750187702E-2</v>
          </cell>
        </row>
      </sheetData>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ncbi.nlm.nih.gov/pubmed/23598864" TargetMode="External"/><Relationship Id="rId1" Type="http://schemas.openxmlformats.org/officeDocument/2006/relationships/hyperlink" Target="http://www.ncbi.nlm.nih.gov/pubmed/23598864"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CC3277-465F-4012-B194-374B4AB13BCE}">
  <dimension ref="A1:A6"/>
  <sheetViews>
    <sheetView workbookViewId="0">
      <selection activeCell="G16" sqref="G16"/>
    </sheetView>
  </sheetViews>
  <sheetFormatPr defaultRowHeight="15" x14ac:dyDescent="0.25"/>
  <sheetData>
    <row r="1" spans="1:1" x14ac:dyDescent="0.25">
      <c r="A1" t="s">
        <v>177</v>
      </c>
    </row>
    <row r="2" spans="1:1" x14ac:dyDescent="0.25">
      <c r="A2" t="s">
        <v>178</v>
      </c>
    </row>
    <row r="3" spans="1:1" x14ac:dyDescent="0.25">
      <c r="A3" t="s">
        <v>179</v>
      </c>
    </row>
    <row r="4" spans="1:1" x14ac:dyDescent="0.25">
      <c r="A4" t="s">
        <v>180</v>
      </c>
    </row>
    <row r="5" spans="1:1" x14ac:dyDescent="0.25">
      <c r="A5" t="s">
        <v>181</v>
      </c>
    </row>
    <row r="6" spans="1:1" x14ac:dyDescent="0.25">
      <c r="A6" s="24" t="s">
        <v>182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35"/>
  <sheetViews>
    <sheetView workbookViewId="0">
      <selection activeCell="G18" sqref="G18"/>
    </sheetView>
  </sheetViews>
  <sheetFormatPr defaultRowHeight="15" x14ac:dyDescent="0.25"/>
  <cols>
    <col min="1" max="1" width="12.42578125" customWidth="1"/>
    <col min="2" max="2" width="33" customWidth="1"/>
    <col min="3" max="3" width="14.7109375" customWidth="1"/>
  </cols>
  <sheetData>
    <row r="1" spans="1:17" ht="14.25" x14ac:dyDescent="0.3">
      <c r="B1" s="2"/>
      <c r="C1" s="2" t="s">
        <v>117</v>
      </c>
      <c r="F1" s="28"/>
      <c r="L1" s="28"/>
    </row>
    <row r="2" spans="1:17" ht="14.25" x14ac:dyDescent="0.3">
      <c r="A2" s="2" t="s">
        <v>17</v>
      </c>
      <c r="B2" s="2" t="s">
        <v>93</v>
      </c>
      <c r="C2" s="2" t="s">
        <v>18</v>
      </c>
      <c r="D2" s="28" t="s">
        <v>19</v>
      </c>
      <c r="E2" s="28" t="s">
        <v>20</v>
      </c>
      <c r="F2" s="29" t="s">
        <v>126</v>
      </c>
      <c r="G2" s="29" t="s">
        <v>127</v>
      </c>
      <c r="H2" s="29" t="s">
        <v>128</v>
      </c>
      <c r="I2" s="2" t="s">
        <v>60</v>
      </c>
      <c r="J2" s="2" t="s">
        <v>110</v>
      </c>
      <c r="L2" s="28"/>
      <c r="M2" s="28"/>
      <c r="N2" s="28"/>
      <c r="O2" s="29"/>
      <c r="P2" s="29"/>
      <c r="Q2" s="29"/>
    </row>
    <row r="3" spans="1:17" ht="14.25" x14ac:dyDescent="0.3">
      <c r="A3" t="s">
        <v>0</v>
      </c>
      <c r="B3" s="23" t="s">
        <v>94</v>
      </c>
      <c r="C3">
        <f>INDEX([1]Sheet1!C$7:C$122,MATCH($B3,[1]Sheet1!$B$7:$B$122,0))</f>
        <v>1.3300675017551214E-2</v>
      </c>
      <c r="D3" s="24">
        <f>INDEX([1]Sheet1!D$7:D$122,MATCH($B3,[1]Sheet1!$B$7:$B$122,0))</f>
        <v>1.4381499836808561E-2</v>
      </c>
      <c r="E3" s="24">
        <f>INDEX([1]Sheet1!E$7:E$122,MATCH($B3,[1]Sheet1!$B$7:$B$122,0))</f>
        <v>1.6281481063073516E-2</v>
      </c>
      <c r="F3">
        <f>INDEX([1]Sheet1!F$7:F$122,MATCH($B3,[1]Sheet1!$B$7:$B$122,0))</f>
        <v>4.1400010938378133E-3</v>
      </c>
      <c r="G3" s="24">
        <f>INDEX([1]Sheet1!G$7:G$122,MATCH($B3,[1]Sheet1!$B$7:$B$122,0))</f>
        <v>4.2078843889644044E-3</v>
      </c>
      <c r="H3" s="24">
        <f>INDEX([1]Sheet1!H$7:H$122,MATCH($B3,[1]Sheet1!$B$7:$B$122,0))</f>
        <v>7.4044886446828148E-3</v>
      </c>
      <c r="I3" t="s">
        <v>59</v>
      </c>
    </row>
    <row r="4" spans="1:17" ht="14.25" x14ac:dyDescent="0.3">
      <c r="A4" t="s">
        <v>1</v>
      </c>
      <c r="B4" t="s">
        <v>95</v>
      </c>
      <c r="C4" s="27">
        <f>D4*INDEX([2]Tabelle1!W$5:W$227, MATCH(RIGHT($B$4, LEN($B$4)-4),[2]Tabelle1!$B$5:$B$227,0))/INDEX([2]Tabelle1!Y$5:Y$227, MATCH(RIGHT($B$4, LEN($B$4)-4),[2]Tabelle1!$B$5:$B$227,0))</f>
        <v>1.2389363899612698</v>
      </c>
      <c r="D4" s="25">
        <f>AVERAGE(INDEX([1]Sheet1!$Q$7:$Q$122,MATCH($B4,[1]Sheet1!$B$7:$B$122,0)),INDEX([1]Sheet1!$R$7:$R$122,MATCH($B4,[1]Sheet1!$B$7:$B$122,0)))</f>
        <v>0.87378</v>
      </c>
      <c r="E4" s="27">
        <f>D4*INDEX([2]Tabelle1!AA$5:AA$227, MATCH(RIGHT($B$4, LEN($B$4)-4),[2]Tabelle1!$B$5:$B$227,0))/INDEX([2]Tabelle1!Y$5:Y$227, MATCH(RIGHT($B$4, LEN($B$4)-4),[2]Tabelle1!$B$5:$B$227,0))</f>
        <v>0.54193310253864491</v>
      </c>
      <c r="F4" s="24">
        <f>INDEX([1]Sheet1!F$7:F$122,MATCH($B4,[1]Sheet1!$B$7:$B$122,0))</f>
        <v>0</v>
      </c>
      <c r="G4" s="24">
        <f>STDEV(INDEX([1]Sheet1!$Q$7:$Q$122,MATCH($B4,[1]Sheet1!$B$7:$B$122,0)),INDEX([1]Sheet1!$R$7:$R$122,MATCH($B4,[1]Sheet1!$B$7:$B$122,0)))</f>
        <v>3.2767328240184648E-2</v>
      </c>
      <c r="H4" s="24">
        <f>INDEX([1]Sheet1!H$7:H$122,MATCH($B4,[1]Sheet1!$B$7:$B$122,0))</f>
        <v>0</v>
      </c>
      <c r="I4" s="24" t="s">
        <v>59</v>
      </c>
      <c r="J4" s="24" t="s">
        <v>118</v>
      </c>
    </row>
    <row r="5" spans="1:17" ht="14.25" x14ac:dyDescent="0.3">
      <c r="A5" t="s">
        <v>2</v>
      </c>
      <c r="B5" s="23" t="s">
        <v>96</v>
      </c>
      <c r="C5" s="24">
        <f>INDEX([1]Sheet1!C$7:C$122,MATCH($B5,[1]Sheet1!$B$7:$B$122,0))</f>
        <v>0.56336818609100092</v>
      </c>
      <c r="D5" s="24">
        <f>INDEX([1]Sheet1!D$7:D$122,MATCH($B5,[1]Sheet1!$B$7:$B$122,0))</f>
        <v>0.52303273765359359</v>
      </c>
      <c r="E5" s="24">
        <f>INDEX([1]Sheet1!E$7:E$122,MATCH($B5,[1]Sheet1!$B$7:$B$122,0))</f>
        <v>0.72407528287032097</v>
      </c>
      <c r="F5" s="24">
        <f>INDEX([1]Sheet1!F$7:F$122,MATCH($B5,[1]Sheet1!$B$7:$B$122,0))</f>
        <v>9.7433121852307292E-2</v>
      </c>
      <c r="G5" s="24">
        <f>INDEX([1]Sheet1!G$7:G$122,MATCH($B5,[1]Sheet1!$B$7:$B$122,0))</f>
        <v>0.20234855845515001</v>
      </c>
      <c r="H5" s="24">
        <f>INDEX([1]Sheet1!H$7:H$122,MATCH($B5,[1]Sheet1!$B$7:$B$122,0))</f>
        <v>0.24809174812422433</v>
      </c>
      <c r="I5" t="s">
        <v>59</v>
      </c>
    </row>
    <row r="6" spans="1:17" ht="14.25" x14ac:dyDescent="0.3">
      <c r="A6" t="s">
        <v>3</v>
      </c>
      <c r="B6" s="23" t="s">
        <v>97</v>
      </c>
      <c r="C6" s="24">
        <f>INDEX([1]Sheet1!C$7:C$122,MATCH($B6,[1]Sheet1!$B$7:$B$122,0))</f>
        <v>3.9069599056276803E-3</v>
      </c>
      <c r="D6" s="24">
        <f>INDEX([1]Sheet1!D$7:D$122,MATCH($B6,[1]Sheet1!$B$7:$B$122,0))</f>
        <v>5.6103326543856406E-2</v>
      </c>
      <c r="E6" s="24">
        <f>INDEX([1]Sheet1!E$7:E$122,MATCH($B6,[1]Sheet1!$B$7:$B$122,0))</f>
        <v>7.9954994341347188E-2</v>
      </c>
      <c r="F6" s="24">
        <f>INDEX([1]Sheet1!F$7:F$122,MATCH($B6,[1]Sheet1!$B$7:$B$122,0))</f>
        <v>1.9987257900991539E-3</v>
      </c>
      <c r="G6" s="24">
        <f>INDEX([1]Sheet1!G$7:G$122,MATCH($B6,[1]Sheet1!$B$7:$B$122,0))</f>
        <v>1.8076114440295429E-2</v>
      </c>
      <c r="H6" s="24">
        <f>INDEX([1]Sheet1!H$7:H$122,MATCH($B6,[1]Sheet1!$B$7:$B$122,0))</f>
        <v>4.6814116212601412E-2</v>
      </c>
      <c r="I6" t="s">
        <v>59</v>
      </c>
      <c r="J6" s="24" t="s">
        <v>118</v>
      </c>
    </row>
    <row r="7" spans="1:17" ht="14.25" x14ac:dyDescent="0.3">
      <c r="A7" t="s">
        <v>4</v>
      </c>
      <c r="B7" s="40" t="s">
        <v>111</v>
      </c>
      <c r="C7" s="8">
        <f>C3*INDEX([2]Tabelle1!W$5:W$227, MATCH(RIGHT($B$7, LEN($B$7)-4),[2]Tabelle1!$B$6:$B$227,0))/INDEX([2]Tabelle1!W$5:W$227, MATCH(RIGHT($B$3, LEN($B$3)-4),[2]Tabelle1!$B$6:$B$227,0))</f>
        <v>4.916760236965332E-3</v>
      </c>
      <c r="D7" s="8">
        <f>D3*INDEX([2]Tabelle1!Y$5:Y$227, MATCH(RIGHT($B$7, LEN($B$7)-4),[2]Tabelle1!$B$6:$B$227,0))/INDEX([2]Tabelle1!Y$5:Y$227, MATCH(RIGHT($B$3, LEN($B$3)-4),[2]Tabelle1!$B$6:$B$227,0))</f>
        <v>4.2389186528967501E-3</v>
      </c>
      <c r="E7" s="8">
        <f>E3*INDEX([2]Tabelle1!AA$5:AA$227, MATCH(RIGHT($B$7, LEN($B$7)-4),[2]Tabelle1!$B$6:$B$227,0))/INDEX([2]Tabelle1!AA$5:AA$227, MATCH(RIGHT($B$3, LEN($B$3)-4),[2]Tabelle1!$B$6:$B$227,0))</f>
        <v>4.4663443508564287E-3</v>
      </c>
      <c r="F7" s="24" t="e">
        <f>INDEX([1]Sheet1!F$7:F$122,MATCH($B7,[1]Sheet1!$B$7:$B$122,0))</f>
        <v>#N/A</v>
      </c>
      <c r="G7" s="24" t="e">
        <f>INDEX([1]Sheet1!G$7:G$122,MATCH($B7,[1]Sheet1!$B$7:$B$122,0))</f>
        <v>#N/A</v>
      </c>
      <c r="H7" s="24" t="e">
        <f>INDEX([1]Sheet1!H$7:H$122,MATCH($B7,[1]Sheet1!$B$7:$B$122,0))</f>
        <v>#N/A</v>
      </c>
      <c r="I7" t="s">
        <v>59</v>
      </c>
      <c r="J7" t="s">
        <v>148</v>
      </c>
    </row>
    <row r="8" spans="1:17" ht="14.25" x14ac:dyDescent="0.3">
      <c r="A8" t="s">
        <v>5</v>
      </c>
      <c r="B8" s="1" t="s">
        <v>98</v>
      </c>
      <c r="C8" s="24">
        <f>INDEX([1]Sheet1!C$7:C$122,MATCH($B8,[1]Sheet1!$B$7:$B$122,0))</f>
        <v>9.9844283760139295E-6</v>
      </c>
      <c r="D8" s="24">
        <f>INDEX([1]Sheet1!D$7:D$122,MATCH($B8,[1]Sheet1!$B$7:$B$122,0))</f>
        <v>3.0637042181931676E-4</v>
      </c>
      <c r="E8" s="24">
        <f>INDEX([1]Sheet1!E$7:E$122,MATCH($B8,[1]Sheet1!$B$7:$B$122,0))</f>
        <v>5.2443894226391024E-4</v>
      </c>
      <c r="F8" s="24">
        <f>INDEX([1]Sheet1!F$7:F$122,MATCH($B8,[1]Sheet1!$B$7:$B$122,0))</f>
        <v>1.327573150123532E-5</v>
      </c>
      <c r="G8" s="24">
        <f>INDEX([1]Sheet1!G$7:G$122,MATCH($B8,[1]Sheet1!$B$7:$B$122,0))</f>
        <v>2.7256906127533421E-4</v>
      </c>
      <c r="H8" s="24">
        <f>INDEX([1]Sheet1!H$7:H$122,MATCH($B8,[1]Sheet1!$B$7:$B$122,0))</f>
        <v>3.4897162135523181E-4</v>
      </c>
      <c r="I8" t="s">
        <v>59</v>
      </c>
    </row>
    <row r="9" spans="1:17" ht="14.25" x14ac:dyDescent="0.3">
      <c r="A9" t="s">
        <v>6</v>
      </c>
      <c r="B9" s="40" t="s">
        <v>99</v>
      </c>
      <c r="C9" s="24">
        <f>INDEX([1]Sheet1!C$7:C$122,MATCH($B9,[1]Sheet1!$B$7:$B$122,0))</f>
        <v>3.1092680419204814E-2</v>
      </c>
      <c r="D9" s="24">
        <f>INDEX([1]Sheet1!D$7:D$122,MATCH($B9,[1]Sheet1!$B$7:$B$122,0))</f>
        <v>5.1473938429191859E-2</v>
      </c>
      <c r="E9" s="24">
        <f>INDEX([1]Sheet1!E$7:E$122,MATCH($B9,[1]Sheet1!$B$7:$B$122,0))</f>
        <v>7.4938784941540562E-2</v>
      </c>
      <c r="F9" s="24">
        <f>INDEX([1]Sheet1!F$7:F$122,MATCH($B9,[1]Sheet1!$B$7:$B$122,0))</f>
        <v>1.6005928045617505E-2</v>
      </c>
      <c r="G9" s="24">
        <f>INDEX([1]Sheet1!G$7:G$122,MATCH($B9,[1]Sheet1!$B$7:$B$122,0))</f>
        <v>1.4157247302430124E-2</v>
      </c>
      <c r="H9" s="24">
        <f>INDEX([1]Sheet1!H$7:H$122,MATCH($B9,[1]Sheet1!$B$7:$B$122,0))</f>
        <v>4.1705228844736791E-2</v>
      </c>
      <c r="I9" t="s">
        <v>59</v>
      </c>
    </row>
    <row r="10" spans="1:17" ht="14.25" x14ac:dyDescent="0.3">
      <c r="A10" s="1" t="s">
        <v>7</v>
      </c>
      <c r="B10" s="40" t="s">
        <v>100</v>
      </c>
      <c r="C10" s="24">
        <f>INDEX([1]Sheet1!C$7:C$122,MATCH($B10,[1]Sheet1!$B$7:$B$122,0))</f>
        <v>5.9034480912990642E-2</v>
      </c>
      <c r="D10" s="24">
        <f>INDEX([1]Sheet1!D$7:D$122,MATCH($B10,[1]Sheet1!$B$7:$B$122,0))</f>
        <v>0.14571477370590752</v>
      </c>
      <c r="E10" s="24">
        <f>INDEX([1]Sheet1!E$7:E$122,MATCH($B10,[1]Sheet1!$B$7:$B$122,0))</f>
        <v>0.23278412319474184</v>
      </c>
      <c r="F10" s="24">
        <f>INDEX([1]Sheet1!F$7:F$122,MATCH($B10,[1]Sheet1!$B$7:$B$122,0))</f>
        <v>3.113411941437734E-2</v>
      </c>
      <c r="G10" s="24">
        <f>INDEX([1]Sheet1!G$7:G$122,MATCH($B10,[1]Sheet1!$B$7:$B$122,0))</f>
        <v>6.609562257530717E-2</v>
      </c>
      <c r="H10" s="24">
        <f>INDEX([1]Sheet1!H$7:H$122,MATCH($B10,[1]Sheet1!$B$7:$B$122,0))</f>
        <v>0.15193298832081281</v>
      </c>
      <c r="I10" t="s">
        <v>59</v>
      </c>
    </row>
    <row r="11" spans="1:17" ht="14.25" x14ac:dyDescent="0.3">
      <c r="A11" t="s">
        <v>8</v>
      </c>
      <c r="B11" s="40" t="s">
        <v>101</v>
      </c>
      <c r="C11" s="24">
        <f>INDEX([1]Sheet1!C$7:C$122,MATCH($B11,[1]Sheet1!$B$7:$B$122,0))</f>
        <v>3.1723467928515457E-2</v>
      </c>
      <c r="D11" s="24">
        <f>INDEX([1]Sheet1!D$7:D$122,MATCH($B11,[1]Sheet1!$B$7:$B$122,0))</f>
        <v>4.0420988126401179E-2</v>
      </c>
      <c r="E11" s="24">
        <f>INDEX([1]Sheet1!E$7:E$122,MATCH($B11,[1]Sheet1!$B$7:$B$122,0))</f>
        <v>5.5084153583543211E-2</v>
      </c>
      <c r="F11" s="24">
        <f>INDEX([1]Sheet1!F$7:F$122,MATCH($B11,[1]Sheet1!$B$7:$B$122,0))</f>
        <v>3.0363459649508557E-2</v>
      </c>
      <c r="G11" s="24">
        <f>INDEX([1]Sheet1!G$7:G$122,MATCH($B11,[1]Sheet1!$B$7:$B$122,0))</f>
        <v>5.7084181041277104E-2</v>
      </c>
      <c r="H11" s="24">
        <f>INDEX([1]Sheet1!H$7:H$122,MATCH($B11,[1]Sheet1!$B$7:$B$122,0))</f>
        <v>4.5743426337350478E-2</v>
      </c>
      <c r="I11" t="s">
        <v>59</v>
      </c>
    </row>
    <row r="12" spans="1:17" ht="14.25" x14ac:dyDescent="0.3">
      <c r="A12" t="s">
        <v>9</v>
      </c>
      <c r="B12" s="40" t="s">
        <v>102</v>
      </c>
      <c r="C12" s="24">
        <f>INDEX([1]Sheet1!C$7:C$122,MATCH($B12,[1]Sheet1!$B$7:$B$122,0))</f>
        <v>2.7710070832295045E-2</v>
      </c>
      <c r="D12" s="24">
        <f>INDEX([1]Sheet1!D$7:D$122,MATCH($B12,[1]Sheet1!$B$7:$B$122,0))</f>
        <v>2.9329343511964423E-2</v>
      </c>
      <c r="E12" s="24">
        <f>INDEX([1]Sheet1!E$7:E$122,MATCH($B12,[1]Sheet1!$B$7:$B$122,0))</f>
        <v>4.8530325442737741E-2</v>
      </c>
      <c r="F12" s="24">
        <f>INDEX([1]Sheet1!F$7:F$122,MATCH($B12,[1]Sheet1!$B$7:$B$122,0))</f>
        <v>1.0144992749191175E-2</v>
      </c>
      <c r="G12" s="24">
        <f>INDEX([1]Sheet1!G$7:G$122,MATCH($B12,[1]Sheet1!$B$7:$B$122,0))</f>
        <v>2.4826197362146835E-2</v>
      </c>
      <c r="H12" s="24">
        <f>INDEX([1]Sheet1!H$7:H$122,MATCH($B12,[1]Sheet1!$B$7:$B$122,0))</f>
        <v>2.554355900367113E-2</v>
      </c>
      <c r="I12" t="s">
        <v>59</v>
      </c>
    </row>
    <row r="13" spans="1:17" ht="14.25" x14ac:dyDescent="0.3">
      <c r="A13" t="s">
        <v>10</v>
      </c>
      <c r="B13" s="40" t="s">
        <v>103</v>
      </c>
      <c r="C13" s="5">
        <f>'[3]todos datos GC A'!$I$2</f>
        <v>60.317</v>
      </c>
      <c r="D13" s="5">
        <f>'[3]todos datos GC A'!$I$4</f>
        <v>59.603000000000002</v>
      </c>
      <c r="E13" s="5">
        <f>'[3]todos datos GC A'!$I$7</f>
        <v>54.47</v>
      </c>
      <c r="F13" s="24" t="e">
        <f>INDEX([1]Sheet1!F$7:F$122,MATCH($B13,[1]Sheet1!$B$7:$B$122,0))</f>
        <v>#N/A</v>
      </c>
      <c r="G13" s="24" t="e">
        <f>INDEX([1]Sheet1!G$7:G$122,MATCH($B13,[1]Sheet1!$B$7:$B$122,0))</f>
        <v>#N/A</v>
      </c>
      <c r="H13" s="24" t="e">
        <f>INDEX([1]Sheet1!H$7:H$122,MATCH($B13,[1]Sheet1!$B$7:$B$122,0))</f>
        <v>#N/A</v>
      </c>
      <c r="I13" t="s">
        <v>59</v>
      </c>
      <c r="J13" s="30" t="s">
        <v>119</v>
      </c>
    </row>
    <row r="14" spans="1:17" ht="14.25" x14ac:dyDescent="0.3">
      <c r="A14" t="s">
        <v>11</v>
      </c>
      <c r="B14" s="40" t="s">
        <v>104</v>
      </c>
      <c r="C14" s="27">
        <f>D14*INDEX([2]Tabelle1!W$5:W$227, MATCH(RIGHT($B14, LEN($B14)-4),[2]Tabelle1!$B$5:$B$227,0))/INDEX([2]Tabelle1!Y$5:Y$227, MATCH(RIGHT($B14, LEN($B14)-4),[2]Tabelle1!$B$5:$B$227,0))</f>
        <v>3.1380672332844801</v>
      </c>
      <c r="D14" s="3">
        <f>AVERAGE(INDEX([1]Sheet1!$Q$7:$Q$122,MATCH($B14,[1]Sheet1!$B$7:$B$122,0)),INDEX([1]Sheet1!$R$7:$R$122,MATCH($B14,[1]Sheet1!$B$7:$B$122,0)))</f>
        <v>3.8294000000000001</v>
      </c>
      <c r="E14" s="12">
        <f>D14*INDEX([2]Tabelle1!AA$5:AA$227, MATCH(RIGHT($B14, LEN($B14)-4),[2]Tabelle1!$B$5:$B$227,0))/INDEX([2]Tabelle1!Y$5:Y$227, MATCH(RIGHT($B14, LEN($B14)-4),[2]Tabelle1!$B$5:$B$227,0))</f>
        <v>2.7540074003758677</v>
      </c>
      <c r="F14" s="24">
        <f>INDEX([1]Sheet1!F$7:F$122,MATCH($B14,[1]Sheet1!$B$7:$B$122,0))</f>
        <v>0</v>
      </c>
      <c r="G14" s="24">
        <f>STDEV(INDEX([1]Sheet1!$Q$7:$Q$122,MATCH($B14,[1]Sheet1!$B$7:$B$122,0)),INDEX([1]Sheet1!$R$7:$R$122,MATCH($B14,[1]Sheet1!$B$7:$B$122,0)))</f>
        <v>0.19459578618253778</v>
      </c>
      <c r="H14" s="24">
        <f>INDEX([1]Sheet1!H$7:H$122,MATCH($B14,[1]Sheet1!$B$7:$B$122,0))</f>
        <v>0</v>
      </c>
      <c r="I14" t="s">
        <v>59</v>
      </c>
      <c r="J14" s="24" t="s">
        <v>118</v>
      </c>
    </row>
    <row r="15" spans="1:17" ht="14.25" x14ac:dyDescent="0.3">
      <c r="A15" t="s">
        <v>12</v>
      </c>
      <c r="B15" s="42" t="s">
        <v>105</v>
      </c>
      <c r="C15" s="10">
        <f>D15*'[4]MASS SPEC SUMMARY'!$G$153/'[4]MASS SPEC SUMMARY'!$I$153</f>
        <v>0.13696370629346688</v>
      </c>
      <c r="D15" s="25">
        <f>AVERAGE(INDEX([1]Sheet1!$Q$7:$Q$122,MATCH($B15,[1]Sheet1!$B$7:$B$122,0)),INDEX([1]Sheet1!$R$7:$R$122,MATCH($B15,[1]Sheet1!$B$7:$B$122,0)))</f>
        <v>0.12081</v>
      </c>
      <c r="E15" s="10">
        <f>D15*'[4]MASS SPEC SUMMARY'!$K$153/'[4]MASS SPEC SUMMARY'!$I$153</f>
        <v>7.1776578820075584E-2</v>
      </c>
      <c r="F15" s="24">
        <f>INDEX([1]Sheet1!F$7:F$122,MATCH($B15,[1]Sheet1!$B$7:$B$122,0))</f>
        <v>0</v>
      </c>
      <c r="G15" s="24">
        <f>STDEV(INDEX([1]Sheet1!$Q$7:$Q$122,MATCH($B15,[1]Sheet1!$B$7:$B$122,0)),INDEX([1]Sheet1!$R$7:$R$122,MATCH($B15,[1]Sheet1!$B$7:$B$122,0)))</f>
        <v>8.4711392386148318E-3</v>
      </c>
      <c r="H15" s="24">
        <f>INDEX([1]Sheet1!H$7:H$122,MATCH($B15,[1]Sheet1!$B$7:$B$122,0))</f>
        <v>0</v>
      </c>
      <c r="I15" s="24" t="s">
        <v>59</v>
      </c>
      <c r="J15" t="s">
        <v>159</v>
      </c>
    </row>
    <row r="16" spans="1:17" ht="14.25" x14ac:dyDescent="0.3">
      <c r="A16" t="s">
        <v>13</v>
      </c>
      <c r="B16" s="40" t="s">
        <v>106</v>
      </c>
      <c r="C16" s="33">
        <f>D16*INDEX([2]Tabelle1!W$5:W$227, MATCH(RIGHT($B16, LEN($B16)-4),[2]Tabelle1!$B$5:$B$227,0))/INDEX([2]Tabelle1!Y$5:Y$227, MATCH(RIGHT($B16, LEN($B16)-4),[2]Tabelle1!$B$5:$B$227,0))</f>
        <v>6.8763970578515812E-2</v>
      </c>
      <c r="D16" s="4">
        <f>D15*[2]Tabelle1!X$221/[2]Tabelle1!X$220</f>
        <v>6.8224049348876964E-2</v>
      </c>
      <c r="E16" s="33">
        <f>D16*INDEX([2]Tabelle1!AA$5:AA$227, MATCH(RIGHT($B16, LEN($B16)-4),[2]Tabelle1!$B$5:$B$227,0))/INDEX([2]Tabelle1!Y$5:Y$227, MATCH(RIGHT($B16, LEN($B16)-4),[2]Tabelle1!$B$5:$B$227,0))</f>
        <v>5.7606726290367789E-2</v>
      </c>
      <c r="F16" s="24">
        <f>INDEX([1]Sheet1!F$7:F$122,MATCH($B16,[1]Sheet1!$B$7:$B$122,0))</f>
        <v>0</v>
      </c>
      <c r="G16" s="24">
        <f>INDEX([1]Sheet1!G$7:G$122,MATCH($B16,[1]Sheet1!$B$7:$B$122,0))</f>
        <v>0</v>
      </c>
      <c r="H16" s="24">
        <f>INDEX([1]Sheet1!H$7:H$122,MATCH($B16,[1]Sheet1!$B$7:$B$122,0))</f>
        <v>0</v>
      </c>
      <c r="I16" s="24" t="s">
        <v>59</v>
      </c>
      <c r="J16" t="s">
        <v>120</v>
      </c>
    </row>
    <row r="17" spans="1:10" ht="14.25" x14ac:dyDescent="0.3">
      <c r="A17" t="s">
        <v>14</v>
      </c>
      <c r="B17" s="40" t="s">
        <v>107</v>
      </c>
      <c r="C17" s="24">
        <f>INDEX([1]Sheet1!C$7:C$122,MATCH($B17,[1]Sheet1!$B$7:$B$122,0))</f>
        <v>0.27080000961008899</v>
      </c>
      <c r="D17" s="24">
        <f>INDEX([1]Sheet1!D$7:D$122,MATCH($B17,[1]Sheet1!$B$7:$B$122,0))</f>
        <v>0.40254359076446772</v>
      </c>
      <c r="E17" s="24">
        <f>INDEX([1]Sheet1!E$7:E$122,MATCH($B17,[1]Sheet1!$B$7:$B$122,0))</f>
        <v>0.48409622104048006</v>
      </c>
      <c r="F17" s="24">
        <f>INDEX([1]Sheet1!F$7:F$122,MATCH($B17,[1]Sheet1!$B$7:$B$122,0))</f>
        <v>4.8104044241362713E-2</v>
      </c>
      <c r="G17" s="24">
        <f>INDEX([1]Sheet1!G$7:G$122,MATCH($B17,[1]Sheet1!$B$7:$B$122,0))</f>
        <v>0.12529983482720974</v>
      </c>
      <c r="H17" s="24">
        <f>INDEX([1]Sheet1!H$7:H$122,MATCH($B17,[1]Sheet1!$B$7:$B$122,0))</f>
        <v>0.18792101490429264</v>
      </c>
      <c r="I17" s="24" t="s">
        <v>59</v>
      </c>
    </row>
    <row r="18" spans="1:10" ht="14.25" x14ac:dyDescent="0.3">
      <c r="A18" s="1" t="s">
        <v>15</v>
      </c>
      <c r="B18" s="40" t="s">
        <v>108</v>
      </c>
      <c r="C18" s="24">
        <f>D18*INDEX([2]Tabelle1!W$5:W$227,MATCH(RIGHT($B18,LEN($B18)-4),[2]Tabelle1!$B$5:$B$227,0))/INDEX([2]Tabelle1!Y$5:Y$227,MATCH(RIGHT($B18,LEN($B18)-4),[2]Tabelle1!$B$5:$B$227,0))</f>
        <v>9.9258620544323399</v>
      </c>
      <c r="D18" s="9">
        <f>AVERAGE(INDEX([1]Sheet1!$O$7:$O$122,MATCH($B18,[1]Sheet1!$B$7:$B$122,0)),INDEX([1]Sheet1!$P$7:$P$122,MATCH($B18,[1]Sheet1!$B$7:$B$122,0)))</f>
        <v>6.9463000000000008</v>
      </c>
      <c r="E18">
        <f>D18*INDEX([2]Tabelle1!AA$5:AA$227, MATCH(RIGHT($B18, LEN($B18)-4),[2]Tabelle1!$B$5:$B$227,0))/INDEX([2]Tabelle1!Y$5:Y$227, MATCH(RIGHT($B18, LEN($B18)-4),[2]Tabelle1!$B$5:$B$227,0))</f>
        <v>5.8707296695886466</v>
      </c>
      <c r="F18" s="24">
        <f>INDEX([1]Sheet1!F$7:F$122,MATCH($B18,[1]Sheet1!$B$7:$B$122,0))</f>
        <v>0</v>
      </c>
      <c r="G18" s="24">
        <f>INDEX([1]Sheet1!G$7:G$122,MATCH($B18,[1]Sheet1!$B$7:$B$122,0))</f>
        <v>0</v>
      </c>
      <c r="H18" s="24">
        <f>INDEX([1]Sheet1!H$7:H$122,MATCH($B18,[1]Sheet1!$B$7:$B$122,0))</f>
        <v>0</v>
      </c>
      <c r="I18" s="24" t="s">
        <v>59</v>
      </c>
      <c r="J18" t="s">
        <v>121</v>
      </c>
    </row>
    <row r="19" spans="1:10" s="24" customFormat="1" ht="14.25" x14ac:dyDescent="0.3">
      <c r="A19" s="1" t="s">
        <v>16</v>
      </c>
      <c r="B19" s="32" t="s">
        <v>109</v>
      </c>
      <c r="C19" s="24">
        <f>INDEX([1]Sheet1!C$7:C$122,MATCH($B19,[1]Sheet1!$B$7:$B$122,0))</f>
        <v>1.0025528935793355</v>
      </c>
      <c r="D19" s="24">
        <f>INDEX([1]Sheet1!D$7:D$122,MATCH($B19,[1]Sheet1!$B$7:$B$122,0))</f>
        <v>1.405039198852948</v>
      </c>
      <c r="E19" s="24">
        <f>INDEX([1]Sheet1!E$7:E$122,MATCH($B19,[1]Sheet1!$B$7:$B$122,0))</f>
        <v>0.92847085188932543</v>
      </c>
      <c r="F19" s="24">
        <f>INDEX([1]Sheet1!F$7:F$122,MATCH($B19,[1]Sheet1!$B$7:$B$122,0))</f>
        <v>0.36974023350698565</v>
      </c>
      <c r="G19" s="24">
        <f>INDEX([1]Sheet1!G$7:G$122,MATCH($B19,[1]Sheet1!$B$7:$B$122,0))</f>
        <v>0.59988947770658341</v>
      </c>
      <c r="H19" s="24">
        <f>INDEX([1]Sheet1!H$7:H$122,MATCH($B19,[1]Sheet1!$B$7:$B$122,0))</f>
        <v>0.49497884188820729</v>
      </c>
      <c r="I19" s="24" t="s">
        <v>59</v>
      </c>
    </row>
    <row r="20" spans="1:10" s="24" customFormat="1" ht="14.25" x14ac:dyDescent="0.3"/>
    <row r="22" spans="1:10" ht="14.25" x14ac:dyDescent="0.3">
      <c r="A22" s="14"/>
      <c r="B22" s="14"/>
    </row>
    <row r="23" spans="1:10" ht="14.25" x14ac:dyDescent="0.3">
      <c r="A23" s="6"/>
      <c r="B23" s="6"/>
    </row>
    <row r="24" spans="1:10" s="24" customFormat="1" ht="14.25" x14ac:dyDescent="0.3">
      <c r="A24" s="28" t="s">
        <v>158</v>
      </c>
      <c r="B24" s="6"/>
      <c r="C24" s="28" t="s">
        <v>131</v>
      </c>
    </row>
    <row r="25" spans="1:10" ht="14.25" customHeight="1" x14ac:dyDescent="0.3">
      <c r="A25" s="3" t="s">
        <v>112</v>
      </c>
      <c r="B25" s="3"/>
      <c r="C25" t="s">
        <v>114</v>
      </c>
    </row>
    <row r="26" spans="1:10" s="24" customFormat="1" ht="14.25" x14ac:dyDescent="0.3">
      <c r="A26" s="27" t="s">
        <v>113</v>
      </c>
      <c r="B26" s="27"/>
      <c r="C26" s="35" t="s">
        <v>116</v>
      </c>
    </row>
    <row r="27" spans="1:10" s="24" customFormat="1" ht="14.25" x14ac:dyDescent="0.3">
      <c r="A27" s="26" t="s">
        <v>125</v>
      </c>
      <c r="B27" s="26"/>
      <c r="C27" s="24" t="s">
        <v>114</v>
      </c>
    </row>
    <row r="28" spans="1:10" ht="14.25" x14ac:dyDescent="0.3">
      <c r="A28" s="9" t="s">
        <v>61</v>
      </c>
      <c r="B28" s="9"/>
      <c r="C28" s="35" t="s">
        <v>115</v>
      </c>
    </row>
    <row r="29" spans="1:10" ht="14.25" x14ac:dyDescent="0.3">
      <c r="A29" s="8" t="s">
        <v>124</v>
      </c>
      <c r="B29" s="8"/>
      <c r="C29" s="35" t="s">
        <v>122</v>
      </c>
    </row>
    <row r="30" spans="1:10" ht="14.25" x14ac:dyDescent="0.3">
      <c r="A30" s="7" t="s">
        <v>24</v>
      </c>
      <c r="B30" s="7"/>
      <c r="C30" t="s">
        <v>114</v>
      </c>
    </row>
    <row r="31" spans="1:10" ht="14.25" x14ac:dyDescent="0.3">
      <c r="A31" s="34" t="s">
        <v>62</v>
      </c>
      <c r="B31" s="34"/>
      <c r="C31" s="35" t="s">
        <v>115</v>
      </c>
    </row>
    <row r="32" spans="1:10" ht="14.25" x14ac:dyDescent="0.3">
      <c r="A32" s="33" t="s">
        <v>129</v>
      </c>
      <c r="B32" s="33"/>
      <c r="C32" s="31" t="s">
        <v>130</v>
      </c>
    </row>
    <row r="33" spans="1:3" ht="14.25" x14ac:dyDescent="0.3">
      <c r="A33" s="10" t="s">
        <v>134</v>
      </c>
      <c r="B33" s="10"/>
      <c r="C33" s="31" t="s">
        <v>123</v>
      </c>
    </row>
    <row r="35" spans="1:3" ht="14.25" x14ac:dyDescent="0.3">
      <c r="A35" t="s">
        <v>147</v>
      </c>
    </row>
  </sheetData>
  <sortState xmlns:xlrd2="http://schemas.microsoft.com/office/spreadsheetml/2017/richdata2" ref="A3:D15">
    <sortCondition ref="A3:A15"/>
  </sortState>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R67"/>
  <sheetViews>
    <sheetView workbookViewId="0">
      <selection activeCell="C48" sqref="C48"/>
    </sheetView>
  </sheetViews>
  <sheetFormatPr defaultRowHeight="15" x14ac:dyDescent="0.25"/>
  <cols>
    <col min="1" max="1" width="11.28515625" customWidth="1"/>
    <col min="2" max="2" width="27.28515625" customWidth="1"/>
    <col min="3" max="3" width="12" bestFit="1" customWidth="1"/>
    <col min="7" max="7" width="10" bestFit="1" customWidth="1"/>
  </cols>
  <sheetData>
    <row r="2" spans="1:18" ht="14.25" x14ac:dyDescent="0.3">
      <c r="C2" s="2" t="s">
        <v>132</v>
      </c>
      <c r="D2" s="28"/>
      <c r="K2" s="37" t="s">
        <v>133</v>
      </c>
    </row>
    <row r="3" spans="1:18" ht="14.25" x14ac:dyDescent="0.3">
      <c r="A3" s="2" t="s">
        <v>44</v>
      </c>
      <c r="C3" s="11" t="s">
        <v>18</v>
      </c>
      <c r="D3" s="11" t="s">
        <v>21</v>
      </c>
      <c r="E3" s="11" t="s">
        <v>19</v>
      </c>
      <c r="F3" s="13" t="s">
        <v>20</v>
      </c>
      <c r="G3" s="11" t="s">
        <v>22</v>
      </c>
      <c r="H3" s="11" t="s">
        <v>23</v>
      </c>
      <c r="J3" s="24"/>
      <c r="M3" s="11" t="s">
        <v>18</v>
      </c>
      <c r="N3" s="11" t="s">
        <v>21</v>
      </c>
      <c r="O3" s="11" t="s">
        <v>19</v>
      </c>
      <c r="P3" s="13" t="s">
        <v>20</v>
      </c>
      <c r="Q3" s="11" t="s">
        <v>22</v>
      </c>
      <c r="R3" s="11" t="s">
        <v>23</v>
      </c>
    </row>
    <row r="4" spans="1:18" ht="14.25" x14ac:dyDescent="0.3">
      <c r="A4" s="1" t="s">
        <v>25</v>
      </c>
      <c r="B4" s="1" t="s">
        <v>46</v>
      </c>
      <c r="C4" s="38">
        <f>INDEX([5]Sheet1!$Z$3:$Z$690,MATCH(B4,[5]Sheet1!$A$3:$A$690,0))</f>
        <v>851.83350000000007</v>
      </c>
      <c r="D4" s="38">
        <f>INDEX([5]Sheet1!$AP$3:$AP$690,MATCH(B4,[5]Sheet1!$A$3:$A$690,0))</f>
        <v>668.745</v>
      </c>
      <c r="E4" s="38">
        <f>INDEX([5]Sheet1!$AV$3:$AV$690,MATCH(B4,[5]Sheet1!$A$3:$A$690,0))</f>
        <v>591.9764806107745</v>
      </c>
      <c r="F4" s="39">
        <f>INDEX([5]Sheet1!$B$3:$B$690,MATCH(B4,[5]Sheet1!$A$3:$A$690,0))</f>
        <v>1476.504506</v>
      </c>
      <c r="G4" s="38">
        <f>INDEX([5]Sheet1!$BN$3:$BN$690,MATCH(B4,[5]Sheet1!$A$3:$A$690,0))</f>
        <v>593.04525000000001</v>
      </c>
      <c r="H4" s="38">
        <f>INDEX([5]Sheet1!$BT$3:$BT$690,MATCH(B4,[5]Sheet1!$A$3:$A$690,0))</f>
        <v>947.63549999999998</v>
      </c>
      <c r="K4" s="24" t="s">
        <v>28</v>
      </c>
      <c r="L4" s="24" t="s">
        <v>49</v>
      </c>
      <c r="M4" s="38">
        <v>1354.8954999999999</v>
      </c>
      <c r="N4" s="38">
        <v>1336.9072500000002</v>
      </c>
      <c r="O4" s="38">
        <v>1017.6321702984367</v>
      </c>
      <c r="P4" s="39">
        <v>1183.1185230000001</v>
      </c>
      <c r="Q4" s="38">
        <v>1405.4985000000001</v>
      </c>
      <c r="R4" s="38">
        <v>1160.1030000000001</v>
      </c>
    </row>
    <row r="5" spans="1:18" ht="14.25" x14ac:dyDescent="0.3">
      <c r="A5" s="1" t="s">
        <v>26</v>
      </c>
      <c r="B5" s="1" t="s">
        <v>47</v>
      </c>
      <c r="C5" s="38">
        <f>INDEX([5]Sheet1!$Z$3:$Z$690,MATCH(B5,[5]Sheet1!$A$3:$A$690,0))</f>
        <v>971.83449999999993</v>
      </c>
      <c r="D5" s="38">
        <f>INDEX([5]Sheet1!$AP$3:$AP$690,MATCH(B5,[5]Sheet1!$A$3:$A$690,0))</f>
        <v>715.29674999999997</v>
      </c>
      <c r="E5" s="38">
        <f>INDEX([5]Sheet1!$AV$3:$AV$690,MATCH(B5,[5]Sheet1!$A$3:$A$690,0))</f>
        <v>588.6934525710783</v>
      </c>
      <c r="F5" s="39">
        <f>INDEX([5]Sheet1!$B$3:$B$690,MATCH(B5,[5]Sheet1!$A$3:$A$690,0))</f>
        <v>390.08900619999997</v>
      </c>
      <c r="G5" s="38">
        <f>INDEX([5]Sheet1!$BN$3:$BN$690,MATCH(B5,[5]Sheet1!$A$3:$A$690,0))</f>
        <v>585.19650000000001</v>
      </c>
      <c r="H5" s="38">
        <f>INDEX([5]Sheet1!$BT$3:$BT$690,MATCH(B5,[5]Sheet1!$A$3:$A$690,0))</f>
        <v>969.96199999999999</v>
      </c>
      <c r="K5" s="24" t="s">
        <v>39</v>
      </c>
      <c r="L5" s="24" t="s">
        <v>55</v>
      </c>
      <c r="M5" s="38">
        <v>306.68399999999997</v>
      </c>
      <c r="N5" s="38">
        <v>254.32050000000001</v>
      </c>
      <c r="O5" s="38">
        <v>254.96759673929859</v>
      </c>
      <c r="P5" s="39">
        <v>275.111153</v>
      </c>
      <c r="Q5" s="38">
        <v>267.10950000000003</v>
      </c>
      <c r="R5" s="38">
        <v>330.04299999999995</v>
      </c>
    </row>
    <row r="6" spans="1:18" ht="14.25" x14ac:dyDescent="0.3">
      <c r="A6" s="1" t="s">
        <v>27</v>
      </c>
      <c r="B6" s="1" t="s">
        <v>48</v>
      </c>
      <c r="C6" s="38">
        <f>INDEX([5]Sheet1!$Z$3:$Z$690,MATCH(B6,[5]Sheet1!$A$3:$A$690,0))</f>
        <v>510.41899999999993</v>
      </c>
      <c r="D6" s="38">
        <f>INDEX([5]Sheet1!$AP$3:$AP$690,MATCH(B6,[5]Sheet1!$A$3:$A$690,0))</f>
        <v>455.05950000000007</v>
      </c>
      <c r="E6" s="38">
        <f>INDEX([5]Sheet1!$AV$3:$AV$690,MATCH(B6,[5]Sheet1!$A$3:$A$690,0))</f>
        <v>289.75814954164275</v>
      </c>
      <c r="F6" s="39">
        <f>INDEX([5]Sheet1!$B$3:$B$690,MATCH(B6,[5]Sheet1!$A$3:$A$690,0))</f>
        <v>369.22650229999999</v>
      </c>
      <c r="G6" s="38">
        <f>INDEX([5]Sheet1!$BN$3:$BN$690,MATCH(B6,[5]Sheet1!$A$3:$A$690,0))</f>
        <v>542.75549999999998</v>
      </c>
      <c r="H6" s="38">
        <f>INDEX([5]Sheet1!$BT$3:$BT$690,MATCH(B6,[5]Sheet1!$A$3:$A$690,0))</f>
        <v>537.15549999999996</v>
      </c>
      <c r="K6" s="24" t="s">
        <v>42</v>
      </c>
      <c r="L6" s="24" t="s">
        <v>58</v>
      </c>
      <c r="M6" s="38">
        <v>628.11</v>
      </c>
      <c r="N6" s="38">
        <v>604.12275</v>
      </c>
      <c r="O6" s="38">
        <v>531.05894530392766</v>
      </c>
      <c r="P6" s="39">
        <v>552.06527010000002</v>
      </c>
      <c r="Q6" s="38">
        <v>640.98824999999999</v>
      </c>
      <c r="R6" s="38">
        <v>696.23400000000004</v>
      </c>
    </row>
    <row r="7" spans="1:18" ht="14.25" x14ac:dyDescent="0.3">
      <c r="A7" t="s">
        <v>28</v>
      </c>
      <c r="B7" t="s">
        <v>49</v>
      </c>
      <c r="C7" s="38">
        <f>INDEX([5]Sheet1!$Z$3:$Z$690,MATCH(B7,[5]Sheet1!$A$3:$A$690,0))</f>
        <v>1354.8954999999999</v>
      </c>
      <c r="D7" s="38">
        <f>INDEX([5]Sheet1!$AP$3:$AP$690,MATCH(B7,[5]Sheet1!$A$3:$A$690,0))</f>
        <v>1336.9072500000002</v>
      </c>
      <c r="E7" s="38">
        <f>INDEX([5]Sheet1!$AV$3:$AV$690,MATCH(B7,[5]Sheet1!$A$3:$A$690,0))</f>
        <v>1017.6321702984367</v>
      </c>
      <c r="F7" s="39">
        <f>INDEX([5]Sheet1!$B$3:$B$690,MATCH(B7,[5]Sheet1!$A$3:$A$690,0))</f>
        <v>1183.1185230000001</v>
      </c>
      <c r="G7" s="38">
        <f>INDEX([5]Sheet1!$BN$3:$BN$690,MATCH(B7,[5]Sheet1!$A$3:$A$690,0))</f>
        <v>1405.4985000000001</v>
      </c>
      <c r="H7" s="38">
        <f>INDEX([5]Sheet1!$BT$3:$BT$690,MATCH(B7,[5]Sheet1!$A$3:$A$690,0))</f>
        <v>1160.1030000000001</v>
      </c>
      <c r="K7" s="1" t="s">
        <v>25</v>
      </c>
      <c r="L7" s="1" t="s">
        <v>46</v>
      </c>
      <c r="M7" s="38">
        <v>851.83350000000007</v>
      </c>
      <c r="N7" s="38">
        <v>668.745</v>
      </c>
      <c r="O7" s="38">
        <v>591.9764806107745</v>
      </c>
      <c r="P7" s="39">
        <v>1476.504506</v>
      </c>
      <c r="Q7" s="38">
        <v>593.04525000000001</v>
      </c>
      <c r="R7" s="38">
        <v>947.63549999999998</v>
      </c>
    </row>
    <row r="8" spans="1:18" ht="14.25" x14ac:dyDescent="0.3">
      <c r="A8" t="s">
        <v>29</v>
      </c>
      <c r="B8" t="s">
        <v>50</v>
      </c>
      <c r="C8" s="38">
        <f>INDEX([5]Sheet1!$Z$3:$Z$690,MATCH(B8,[5]Sheet1!$A$3:$A$690,0))</f>
        <v>241.00055</v>
      </c>
      <c r="D8" s="38">
        <f>INDEX([5]Sheet1!$AP$3:$AP$690,MATCH(B8,[5]Sheet1!$A$3:$A$690,0))</f>
        <v>222.68924999999999</v>
      </c>
      <c r="E8" s="38">
        <f>INDEX([5]Sheet1!$AV$3:$AV$690,MATCH(B8,[5]Sheet1!$A$3:$A$690,0))</f>
        <v>232.79035049471833</v>
      </c>
      <c r="F8" s="39">
        <f>INDEX([5]Sheet1!$B$3:$B$690,MATCH(B8,[5]Sheet1!$A$3:$A$690,0))</f>
        <v>535.49642410000001</v>
      </c>
      <c r="G8" s="38">
        <f>INDEX([5]Sheet1!$BN$3:$BN$690,MATCH(B8,[5]Sheet1!$A$3:$A$690,0))</f>
        <v>346.51575000000003</v>
      </c>
      <c r="H8" s="38">
        <f>INDEX([5]Sheet1!$BT$3:$BT$690,MATCH(B8,[5]Sheet1!$A$3:$A$690,0))</f>
        <v>237.45960000000002</v>
      </c>
      <c r="K8" s="1" t="s">
        <v>26</v>
      </c>
      <c r="L8" s="1" t="s">
        <v>47</v>
      </c>
      <c r="M8" s="38">
        <v>971.83449999999993</v>
      </c>
      <c r="N8" s="38">
        <v>715.29674999999997</v>
      </c>
      <c r="O8" s="38">
        <v>588.6934525710783</v>
      </c>
      <c r="P8" s="39">
        <v>390.08900619999997</v>
      </c>
      <c r="Q8" s="38">
        <v>585.19650000000001</v>
      </c>
      <c r="R8" s="38">
        <v>969.96199999999999</v>
      </c>
    </row>
    <row r="9" spans="1:18" ht="14.25" x14ac:dyDescent="0.3">
      <c r="A9" t="s">
        <v>30</v>
      </c>
      <c r="B9" t="s">
        <v>51</v>
      </c>
      <c r="C9" s="38">
        <f>INDEX([5]Sheet1!$Z$3:$Z$690,MATCH(B9,[5]Sheet1!$A$3:$A$690,0))</f>
        <v>5392.31</v>
      </c>
      <c r="D9" s="38">
        <f>INDEX([5]Sheet1!$AP$3:$AP$690,MATCH(B9,[5]Sheet1!$A$3:$A$690,0))</f>
        <v>4878.6675000000005</v>
      </c>
      <c r="E9" s="38">
        <f>INDEX([5]Sheet1!$AV$3:$AV$690,MATCH(B9,[5]Sheet1!$A$3:$A$690,0))</f>
        <v>4381.6709883122221</v>
      </c>
      <c r="F9" s="39">
        <f>INDEX([5]Sheet1!$B$3:$B$690,MATCH(B9,[5]Sheet1!$A$3:$A$690,0))</f>
        <v>3359.3452419999999</v>
      </c>
      <c r="G9" s="38">
        <f>INDEX([5]Sheet1!$BN$3:$BN$690,MATCH(B9,[5]Sheet1!$A$3:$A$690,0))</f>
        <v>5257.2449999999999</v>
      </c>
      <c r="H9" s="38">
        <f>INDEX([5]Sheet1!$BT$3:$BT$690,MATCH(B9,[5]Sheet1!$A$3:$A$690,0))</f>
        <v>5901.9449999999997</v>
      </c>
      <c r="K9" s="24" t="s">
        <v>41</v>
      </c>
      <c r="L9" s="24" t="s">
        <v>57</v>
      </c>
      <c r="M9" s="38">
        <v>160.43965000000003</v>
      </c>
      <c r="N9" s="38">
        <v>134.21257500000002</v>
      </c>
      <c r="O9" s="38">
        <v>134.30783818761577</v>
      </c>
      <c r="P9" s="39">
        <v>241.20520819999999</v>
      </c>
      <c r="Q9" s="38">
        <v>136.88535000000002</v>
      </c>
      <c r="R9" s="38">
        <v>172.02149999999997</v>
      </c>
    </row>
    <row r="10" spans="1:18" ht="14.25" x14ac:dyDescent="0.3">
      <c r="A10" s="3" t="s">
        <v>31</v>
      </c>
      <c r="B10" s="21" t="str">
        <f>B28</f>
        <v>MPN429</v>
      </c>
      <c r="C10" s="38">
        <f>INDEX([5]Sheet1!$Z$3:$Z$690,MATCH(B10,[5]Sheet1!$A$3:$A$690,0))</f>
        <v>1345.2880000000002</v>
      </c>
      <c r="D10" s="38">
        <f>INDEX([5]Sheet1!$AP$3:$AP$690,MATCH(B10,[5]Sheet1!$A$3:$A$690,0))</f>
        <v>1372.077</v>
      </c>
      <c r="E10" s="38">
        <f>INDEX([5]Sheet1!$AV$3:$AV$690,MATCH(B10,[5]Sheet1!$A$3:$A$690,0))</f>
        <v>1333.2829648670297</v>
      </c>
      <c r="F10" s="39">
        <f>INDEX([5]Sheet1!$B$3:$B$690,MATCH(B10,[5]Sheet1!$A$3:$A$690,0))</f>
        <v>1071.9966280000001</v>
      </c>
      <c r="G10" s="38">
        <f>INDEX([5]Sheet1!$BN$3:$BN$690,MATCH(B10,[5]Sheet1!$A$3:$A$690,0))</f>
        <v>947.28375000000005</v>
      </c>
      <c r="H10" s="38">
        <f>INDEX([5]Sheet1!$BT$3:$BT$690,MATCH(B10,[5]Sheet1!$A$3:$A$690,0))</f>
        <v>1158.7975000000004</v>
      </c>
      <c r="K10" s="1" t="s">
        <v>27</v>
      </c>
      <c r="L10" s="1" t="s">
        <v>48</v>
      </c>
      <c r="M10" s="38">
        <v>510.41899999999993</v>
      </c>
      <c r="N10" s="38">
        <v>455.05950000000007</v>
      </c>
      <c r="O10" s="38">
        <v>289.75814954164275</v>
      </c>
      <c r="P10" s="39">
        <v>369.22650229999999</v>
      </c>
      <c r="Q10" s="38">
        <v>542.75549999999998</v>
      </c>
      <c r="R10" s="38">
        <v>537.15549999999996</v>
      </c>
    </row>
    <row r="11" spans="1:18" ht="14.25" x14ac:dyDescent="0.3">
      <c r="A11" s="1" t="s">
        <v>32</v>
      </c>
      <c r="B11" s="1" t="s">
        <v>52</v>
      </c>
      <c r="C11" s="38">
        <f>INDEX([5]Sheet1!$Z$3:$Z$690,MATCH(B11,[5]Sheet1!$A$3:$A$690,0))</f>
        <v>2485.3150000000001</v>
      </c>
      <c r="D11" s="38">
        <f>INDEX([5]Sheet1!$AP$3:$AP$690,MATCH(B11,[5]Sheet1!$A$3:$A$690,0))</f>
        <v>2327.9025000000001</v>
      </c>
      <c r="E11" s="38">
        <f>INDEX([5]Sheet1!$AV$3:$AV$690,MATCH(B11,[5]Sheet1!$A$3:$A$690,0))</f>
        <v>1863.5732557028241</v>
      </c>
      <c r="F11" s="39">
        <f>INDEX([5]Sheet1!$B$3:$B$690,MATCH(B11,[5]Sheet1!$A$3:$A$690,0))</f>
        <v>1530.03261</v>
      </c>
      <c r="G11" s="38">
        <f>INDEX([5]Sheet1!$BN$3:$BN$690,MATCH(B11,[5]Sheet1!$A$3:$A$690,0))</f>
        <v>2206.4700000000003</v>
      </c>
      <c r="H11" s="38">
        <f>INDEX([5]Sheet1!$BT$3:$BT$690,MATCH(B11,[5]Sheet1!$A$3:$A$690,0))</f>
        <v>2423.7150000000001</v>
      </c>
      <c r="K11" s="1" t="s">
        <v>33</v>
      </c>
      <c r="L11" s="1" t="s">
        <v>53</v>
      </c>
      <c r="M11" s="38">
        <v>646.49550000000011</v>
      </c>
      <c r="N11" s="38">
        <v>656.49675000000002</v>
      </c>
      <c r="O11" s="38">
        <v>519.88343301566044</v>
      </c>
      <c r="P11" s="39">
        <v>719.0703595</v>
      </c>
      <c r="Q11" s="38">
        <v>714.48824999999999</v>
      </c>
      <c r="R11" s="38">
        <v>763.1819999999999</v>
      </c>
    </row>
    <row r="12" spans="1:18" ht="14.25" x14ac:dyDescent="0.3">
      <c r="A12" s="1" t="s">
        <v>33</v>
      </c>
      <c r="B12" s="1" t="s">
        <v>53</v>
      </c>
      <c r="C12" s="38">
        <f>INDEX([5]Sheet1!$Z$3:$Z$690,MATCH(B12,[5]Sheet1!$A$3:$A$690,0))</f>
        <v>646.49550000000011</v>
      </c>
      <c r="D12" s="38">
        <f>INDEX([5]Sheet1!$AP$3:$AP$690,MATCH(B12,[5]Sheet1!$A$3:$A$690,0))</f>
        <v>656.49675000000002</v>
      </c>
      <c r="E12" s="38">
        <f>INDEX([5]Sheet1!$AV$3:$AV$690,MATCH(B12,[5]Sheet1!$A$3:$A$690,0))</f>
        <v>519.88343301566044</v>
      </c>
      <c r="F12" s="39">
        <f>INDEX([5]Sheet1!$B$3:$B$690,MATCH(B12,[5]Sheet1!$A$3:$A$690,0))</f>
        <v>719.0703595</v>
      </c>
      <c r="G12" s="38">
        <f>INDEX([5]Sheet1!$BN$3:$BN$690,MATCH(B12,[5]Sheet1!$A$3:$A$690,0))</f>
        <v>714.48824999999999</v>
      </c>
      <c r="H12" s="38">
        <f>INDEX([5]Sheet1!$BT$3:$BT$690,MATCH(B12,[5]Sheet1!$A$3:$A$690,0))</f>
        <v>763.1819999999999</v>
      </c>
      <c r="K12" s="25" t="s">
        <v>35</v>
      </c>
      <c r="L12" s="19" t="s">
        <v>64</v>
      </c>
      <c r="M12" s="38">
        <v>4907.9800000000005</v>
      </c>
      <c r="N12" s="38">
        <v>4688.67</v>
      </c>
      <c r="O12" s="38">
        <v>3925.1713782435422</v>
      </c>
      <c r="P12" s="39">
        <v>4033.1856250000001</v>
      </c>
      <c r="Q12" s="38">
        <v>5487.9825000000001</v>
      </c>
      <c r="R12" s="38">
        <v>4960.62</v>
      </c>
    </row>
    <row r="13" spans="1:18" ht="14.25" x14ac:dyDescent="0.3">
      <c r="A13" s="1" t="s">
        <v>34</v>
      </c>
      <c r="B13" s="1" t="s">
        <v>54</v>
      </c>
      <c r="C13" s="38">
        <f>INDEX([5]Sheet1!$Z$3:$Z$690,MATCH(B13,[5]Sheet1!$A$3:$A$690,0))</f>
        <v>2067.9330000000004</v>
      </c>
      <c r="D13" s="38">
        <f>INDEX([5]Sheet1!$AP$3:$AP$690,MATCH(B13,[5]Sheet1!$A$3:$A$690,0))</f>
        <v>1643.2080000000001</v>
      </c>
      <c r="E13" s="38">
        <f>INDEX([5]Sheet1!$AV$3:$AV$690,MATCH(B13,[5]Sheet1!$A$3:$A$690,0))</f>
        <v>1378.3943099159542</v>
      </c>
      <c r="F13" s="39">
        <f>INDEX([5]Sheet1!$B$3:$B$690,MATCH(B13,[5]Sheet1!$A$3:$A$690,0))</f>
        <v>1850.300929</v>
      </c>
      <c r="G13" s="38">
        <f>INDEX([5]Sheet1!$BN$3:$BN$690,MATCH(B13,[5]Sheet1!$A$3:$A$690,0))</f>
        <v>2664.06</v>
      </c>
      <c r="H13" s="38">
        <f>INDEX([5]Sheet1!$BT$3:$BT$690,MATCH(B13,[5]Sheet1!$A$3:$A$690,0))</f>
        <v>2170.5494999999996</v>
      </c>
      <c r="K13" s="25" t="s">
        <v>31</v>
      </c>
      <c r="L13" s="21" t="s">
        <v>73</v>
      </c>
      <c r="M13" s="38">
        <v>1345.2880000000002</v>
      </c>
      <c r="N13" s="38">
        <v>1372.077</v>
      </c>
      <c r="O13" s="38">
        <v>1333.2829648670297</v>
      </c>
      <c r="P13" s="39">
        <v>1071.9966280000001</v>
      </c>
      <c r="Q13" s="38">
        <v>947.28375000000005</v>
      </c>
      <c r="R13" s="38">
        <v>1158.7975000000004</v>
      </c>
    </row>
    <row r="14" spans="1:18" ht="14.25" x14ac:dyDescent="0.3">
      <c r="A14" s="3" t="s">
        <v>35</v>
      </c>
      <c r="B14" s="19" t="str">
        <f>B30</f>
        <v>MPN393</v>
      </c>
      <c r="C14" s="38">
        <f>INDEX([5]Sheet1!$Z$3:$Z$690,MATCH(B14,[5]Sheet1!$A$3:$A$690,0))</f>
        <v>4907.9800000000005</v>
      </c>
      <c r="D14" s="38">
        <f>INDEX([5]Sheet1!$AP$3:$AP$690,MATCH(B14,[5]Sheet1!$A$3:$A$690,0))</f>
        <v>4688.67</v>
      </c>
      <c r="E14" s="38">
        <f>INDEX([5]Sheet1!$AV$3:$AV$690,MATCH(B14,[5]Sheet1!$A$3:$A$690,0))</f>
        <v>3925.1713782435422</v>
      </c>
      <c r="F14" s="39">
        <f>INDEX([5]Sheet1!$B$3:$B$690,MATCH(B14,[5]Sheet1!$A$3:$A$690,0))</f>
        <v>4033.1856250000001</v>
      </c>
      <c r="G14" s="38">
        <f>INDEX([5]Sheet1!$BN$3:$BN$690,MATCH(B14,[5]Sheet1!$A$3:$A$690,0))</f>
        <v>5487.9825000000001</v>
      </c>
      <c r="H14" s="38">
        <f>INDEX([5]Sheet1!$BT$3:$BT$690,MATCH(B14,[5]Sheet1!$A$3:$A$690,0))</f>
        <v>4960.62</v>
      </c>
      <c r="K14" s="24" t="s">
        <v>30</v>
      </c>
      <c r="L14" s="24" t="s">
        <v>51</v>
      </c>
      <c r="M14" s="38">
        <v>5392.31</v>
      </c>
      <c r="N14" s="38">
        <v>4878.6675000000005</v>
      </c>
      <c r="O14" s="38">
        <v>4381.6709883122221</v>
      </c>
      <c r="P14" s="39">
        <v>3359.3452419999999</v>
      </c>
      <c r="Q14" s="38">
        <v>5257.2449999999999</v>
      </c>
      <c r="R14" s="38">
        <v>5901.9449999999997</v>
      </c>
    </row>
    <row r="15" spans="1:18" ht="14.25" x14ac:dyDescent="0.3">
      <c r="A15" s="3" t="s">
        <v>36</v>
      </c>
      <c r="B15" s="19" t="str">
        <f>B35</f>
        <v>MPN533</v>
      </c>
      <c r="C15" s="38">
        <f>INDEX([5]Sheet1!$Z$3:$Z$690,MATCH(B15,[5]Sheet1!$A$3:$A$690,0))</f>
        <v>2113.3595</v>
      </c>
      <c r="D15" s="38">
        <f>INDEX([5]Sheet1!$AP$3:$AP$690,MATCH(B15,[5]Sheet1!$A$3:$A$690,0))</f>
        <v>1780.2224999999999</v>
      </c>
      <c r="E15" s="38">
        <f>INDEX([5]Sheet1!$AV$3:$AV$690,MATCH(B15,[5]Sheet1!$A$3:$A$690,0))</f>
        <v>1545.6801029020583</v>
      </c>
      <c r="F15" s="39">
        <f>INDEX([5]Sheet1!$B$3:$B$690,MATCH(B15,[5]Sheet1!$A$3:$A$690,0))</f>
        <v>1302.1775869999999</v>
      </c>
      <c r="G15" s="38">
        <f>INDEX([5]Sheet1!$BN$3:$BN$690,MATCH(B15,[5]Sheet1!$A$3:$A$690,0))</f>
        <v>1901.8492500000002</v>
      </c>
      <c r="H15" s="38">
        <f>INDEX([5]Sheet1!$BT$3:$BT$690,MATCH(B15,[5]Sheet1!$A$3:$A$690,0))</f>
        <v>2271.9410000000003</v>
      </c>
      <c r="K15" s="25" t="s">
        <v>36</v>
      </c>
      <c r="L15" s="19" t="s">
        <v>69</v>
      </c>
      <c r="M15" s="38">
        <v>2113.3595</v>
      </c>
      <c r="N15" s="38">
        <v>1780.2224999999999</v>
      </c>
      <c r="O15" s="38">
        <v>1545.6801029020583</v>
      </c>
      <c r="P15" s="39">
        <v>1302.1775869999999</v>
      </c>
      <c r="Q15" s="38">
        <v>1901.8492500000002</v>
      </c>
      <c r="R15" s="38">
        <v>2271.9410000000003</v>
      </c>
    </row>
    <row r="16" spans="1:18" ht="14.25" x14ac:dyDescent="0.3">
      <c r="A16" s="3" t="s">
        <v>37</v>
      </c>
      <c r="B16" s="19" t="str">
        <f>B41</f>
        <v>MPN599</v>
      </c>
      <c r="C16" s="38">
        <f>INDEX([5]Sheet1!$Z$3:$Z$690,MATCH(B16,[5]Sheet1!$A$3:$A$690,0))</f>
        <v>55.072150000000001</v>
      </c>
      <c r="D16" s="38">
        <f>INDEX([5]Sheet1!$AP$3:$AP$690,MATCH(B16,[5]Sheet1!$A$3:$A$690,0))</f>
        <v>75.408375000000007</v>
      </c>
      <c r="E16" s="38">
        <f>INDEX([5]Sheet1!$AV$3:$AV$690,MATCH(B16,[5]Sheet1!$A$3:$A$690,0))</f>
        <v>34.839021595142071</v>
      </c>
      <c r="F16" s="39">
        <f>INDEX([5]Sheet1!$B$3:$B$690,MATCH(B16,[5]Sheet1!$A$3:$A$690,0))</f>
        <v>136.6803893</v>
      </c>
      <c r="G16" s="38">
        <f>INDEX([5]Sheet1!$BN$3:$BN$690,MATCH(B16,[5]Sheet1!$A$3:$A$690,0))</f>
        <v>84.669375000000002</v>
      </c>
      <c r="H16" s="38">
        <f>INDEX([5]Sheet1!$BT$3:$BT$690,MATCH(B16,[5]Sheet1!$A$3:$A$690,0))</f>
        <v>75.859595000000013</v>
      </c>
      <c r="K16" s="24" t="s">
        <v>40</v>
      </c>
      <c r="L16" s="24" t="s">
        <v>56</v>
      </c>
      <c r="M16" s="38">
        <v>96.224100000000007</v>
      </c>
      <c r="N16" s="38">
        <v>72.369675000000001</v>
      </c>
      <c r="O16" s="38">
        <v>87.719353277560231</v>
      </c>
      <c r="P16" s="39">
        <v>133.43892389999999</v>
      </c>
      <c r="Q16" s="38">
        <v>101.42474999999999</v>
      </c>
      <c r="R16" s="38">
        <v>76.702849999999998</v>
      </c>
    </row>
    <row r="17" spans="1:18" ht="14.25" x14ac:dyDescent="0.3">
      <c r="A17" t="s">
        <v>38</v>
      </c>
      <c r="B17" t="s">
        <v>45</v>
      </c>
      <c r="C17" s="38" t="e">
        <f>INDEX([5]Sheet1!$Z$3:$Z$690,MATCH(B17,[5]Sheet1!$A$3:$A$690,0))</f>
        <v>#N/A</v>
      </c>
      <c r="D17" s="38" t="e">
        <f>INDEX([5]Sheet1!$AP$3:$AP$690,MATCH(B17,[5]Sheet1!$A$3:$A$690,0))</f>
        <v>#N/A</v>
      </c>
      <c r="E17" s="38" t="e">
        <f>INDEX([5]Sheet1!$AV$3:$AV$690,MATCH(B17,[5]Sheet1!$A$3:$A$690,0))</f>
        <v>#N/A</v>
      </c>
      <c r="F17" s="39" t="e">
        <f>INDEX([5]Sheet1!$B$3:$B$690,MATCH(B17,[5]Sheet1!$A$3:$A$690,0))</f>
        <v>#N/A</v>
      </c>
      <c r="G17" s="38" t="e">
        <f>INDEX([5]Sheet1!$BN$3:$BN$690,MATCH(B17,[5]Sheet1!$A$3:$A$690,0))</f>
        <v>#N/A</v>
      </c>
      <c r="H17" s="38" t="e">
        <f>INDEX([5]Sheet1!$BT$3:$BT$690,MATCH(B17,[5]Sheet1!$A$3:$A$690,0))</f>
        <v>#N/A</v>
      </c>
      <c r="K17" s="25" t="s">
        <v>37</v>
      </c>
      <c r="L17" s="19" t="s">
        <v>85</v>
      </c>
      <c r="M17" s="38">
        <v>55.072150000000001</v>
      </c>
      <c r="N17" s="38">
        <v>75.408375000000007</v>
      </c>
      <c r="O17" s="38">
        <v>34.839021595142071</v>
      </c>
      <c r="P17" s="39">
        <v>136.6803893</v>
      </c>
      <c r="Q17" s="38">
        <v>84.669375000000002</v>
      </c>
      <c r="R17" s="38">
        <v>75.859595000000013</v>
      </c>
    </row>
    <row r="18" spans="1:18" ht="14.25" x14ac:dyDescent="0.3">
      <c r="A18" t="s">
        <v>39</v>
      </c>
      <c r="B18" t="s">
        <v>55</v>
      </c>
      <c r="C18" s="38">
        <f>INDEX([5]Sheet1!$Z$3:$Z$690,MATCH(B18,[5]Sheet1!$A$3:$A$690,0))</f>
        <v>306.68399999999997</v>
      </c>
      <c r="D18" s="38">
        <f>INDEX([5]Sheet1!$AP$3:$AP$690,MATCH(B18,[5]Sheet1!$A$3:$A$690,0))</f>
        <v>254.32050000000001</v>
      </c>
      <c r="E18" s="38">
        <f>INDEX([5]Sheet1!$AV$3:$AV$690,MATCH(B18,[5]Sheet1!$A$3:$A$690,0))</f>
        <v>254.96759673929859</v>
      </c>
      <c r="F18" s="39">
        <f>INDEX([5]Sheet1!$B$3:$B$690,MATCH(B18,[5]Sheet1!$A$3:$A$690,0))</f>
        <v>275.111153</v>
      </c>
      <c r="G18" s="38">
        <f>INDEX([5]Sheet1!$BN$3:$BN$690,MATCH(B18,[5]Sheet1!$A$3:$A$690,0))</f>
        <v>267.10950000000003</v>
      </c>
      <c r="H18" s="38">
        <f>INDEX([5]Sheet1!$BT$3:$BT$690,MATCH(B18,[5]Sheet1!$A$3:$A$690,0))</f>
        <v>330.04299999999995</v>
      </c>
      <c r="K18" s="15" t="s">
        <v>63</v>
      </c>
      <c r="L18" s="22" t="s">
        <v>85</v>
      </c>
      <c r="M18" s="38">
        <v>55.072150000000001</v>
      </c>
      <c r="N18" s="38">
        <v>75.408375000000007</v>
      </c>
      <c r="O18" s="38">
        <v>34.839021595142071</v>
      </c>
      <c r="P18" s="39">
        <v>136.6803893</v>
      </c>
      <c r="Q18" s="38">
        <v>84.669375000000002</v>
      </c>
      <c r="R18" s="38">
        <v>75.859595000000013</v>
      </c>
    </row>
    <row r="19" spans="1:18" ht="14.25" x14ac:dyDescent="0.3">
      <c r="A19" t="s">
        <v>40</v>
      </c>
      <c r="B19" t="s">
        <v>56</v>
      </c>
      <c r="C19" s="38">
        <f>INDEX([5]Sheet1!$Z$3:$Z$690,MATCH(B19,[5]Sheet1!$A$3:$A$690,0))</f>
        <v>96.224100000000007</v>
      </c>
      <c r="D19" s="38">
        <f>INDEX([5]Sheet1!$AP$3:$AP$690,MATCH(B19,[5]Sheet1!$A$3:$A$690,0))</f>
        <v>72.369675000000001</v>
      </c>
      <c r="E19" s="38">
        <f>INDEX([5]Sheet1!$AV$3:$AV$690,MATCH(B19,[5]Sheet1!$A$3:$A$690,0))</f>
        <v>87.719353277560231</v>
      </c>
      <c r="F19" s="39">
        <f>INDEX([5]Sheet1!$B$3:$B$690,MATCH(B19,[5]Sheet1!$A$3:$A$690,0))</f>
        <v>133.43892389999999</v>
      </c>
      <c r="G19" s="38">
        <f>INDEX([5]Sheet1!$BN$3:$BN$690,MATCH(B19,[5]Sheet1!$A$3:$A$690,0))</f>
        <v>101.42474999999999</v>
      </c>
      <c r="H19" s="38">
        <f>INDEX([5]Sheet1!$BT$3:$BT$690,MATCH(B19,[5]Sheet1!$A$3:$A$690,0))</f>
        <v>76.702849999999998</v>
      </c>
      <c r="K19" s="1" t="s">
        <v>32</v>
      </c>
      <c r="L19" s="1" t="s">
        <v>52</v>
      </c>
      <c r="M19" s="38">
        <v>2485.3150000000001</v>
      </c>
      <c r="N19" s="38">
        <v>2327.9025000000001</v>
      </c>
      <c r="O19" s="38">
        <v>1863.5732557028241</v>
      </c>
      <c r="P19" s="39">
        <v>1530.03261</v>
      </c>
      <c r="Q19" s="38">
        <v>2206.4700000000003</v>
      </c>
      <c r="R19" s="38">
        <v>2423.7150000000001</v>
      </c>
    </row>
    <row r="20" spans="1:18" ht="14.25" x14ac:dyDescent="0.3">
      <c r="A20" t="s">
        <v>41</v>
      </c>
      <c r="B20" t="s">
        <v>57</v>
      </c>
      <c r="C20" s="38">
        <f>INDEX([5]Sheet1!$Z$3:$Z$690,MATCH(B20,[5]Sheet1!$A$3:$A$690,0))</f>
        <v>160.43965000000003</v>
      </c>
      <c r="D20" s="38">
        <f>INDEX([5]Sheet1!$AP$3:$AP$690,MATCH(B20,[5]Sheet1!$A$3:$A$690,0))</f>
        <v>134.21257500000002</v>
      </c>
      <c r="E20" s="38">
        <f>INDEX([5]Sheet1!$AV$3:$AV$690,MATCH(B20,[5]Sheet1!$A$3:$A$690,0))</f>
        <v>134.30783818761577</v>
      </c>
      <c r="F20" s="39">
        <f>INDEX([5]Sheet1!$B$3:$B$690,MATCH(B20,[5]Sheet1!$A$3:$A$690,0))</f>
        <v>241.20520819999999</v>
      </c>
      <c r="G20" s="38">
        <f>INDEX([5]Sheet1!$BN$3:$BN$690,MATCH(B20,[5]Sheet1!$A$3:$A$690,0))</f>
        <v>136.88535000000002</v>
      </c>
      <c r="H20" s="38">
        <f>INDEX([5]Sheet1!$BT$3:$BT$690,MATCH(B20,[5]Sheet1!$A$3:$A$690,0))</f>
        <v>172.02149999999997</v>
      </c>
      <c r="K20" s="24" t="s">
        <v>29</v>
      </c>
      <c r="L20" s="24" t="s">
        <v>50</v>
      </c>
      <c r="M20" s="38">
        <v>241.00055</v>
      </c>
      <c r="N20" s="38">
        <v>222.68924999999999</v>
      </c>
      <c r="O20" s="38">
        <v>232.79035049471833</v>
      </c>
      <c r="P20" s="39">
        <v>535.49642410000001</v>
      </c>
      <c r="Q20" s="38">
        <v>346.51575000000003</v>
      </c>
      <c r="R20" s="38">
        <v>237.45960000000002</v>
      </c>
    </row>
    <row r="21" spans="1:18" ht="14.25" x14ac:dyDescent="0.3">
      <c r="A21" t="s">
        <v>42</v>
      </c>
      <c r="B21" t="s">
        <v>58</v>
      </c>
      <c r="C21" s="38">
        <f>INDEX([5]Sheet1!$Z$3:$Z$690,MATCH(B21,[5]Sheet1!$A$3:$A$690,0))</f>
        <v>628.11</v>
      </c>
      <c r="D21" s="38">
        <f>INDEX([5]Sheet1!$AP$3:$AP$690,MATCH(B21,[5]Sheet1!$A$3:$A$690,0))</f>
        <v>604.12275</v>
      </c>
      <c r="E21" s="38">
        <f>INDEX([5]Sheet1!$AV$3:$AV$690,MATCH(B21,[5]Sheet1!$A$3:$A$690,0))</f>
        <v>531.05894530392766</v>
      </c>
      <c r="F21" s="39">
        <f>INDEX([5]Sheet1!$B$3:$B$690,MATCH(B21,[5]Sheet1!$A$3:$A$690,0))</f>
        <v>552.06527010000002</v>
      </c>
      <c r="G21" s="38">
        <f>INDEX([5]Sheet1!$BN$3:$BN$690,MATCH(B21,[5]Sheet1!$A$3:$A$690,0))</f>
        <v>640.98824999999999</v>
      </c>
      <c r="H21" s="38">
        <f>INDEX([5]Sheet1!$BT$3:$BT$690,MATCH(B21,[5]Sheet1!$A$3:$A$690,0))</f>
        <v>696.23400000000004</v>
      </c>
      <c r="K21" s="1" t="s">
        <v>34</v>
      </c>
      <c r="L21" s="1" t="s">
        <v>54</v>
      </c>
      <c r="M21" s="38">
        <v>2067.9330000000004</v>
      </c>
      <c r="N21" s="38">
        <v>1643.2080000000001</v>
      </c>
      <c r="O21" s="38">
        <v>1378.3943099159542</v>
      </c>
      <c r="P21" s="39">
        <v>1850.300929</v>
      </c>
      <c r="Q21" s="38">
        <v>2664.06</v>
      </c>
      <c r="R21" s="38">
        <v>2170.5494999999996</v>
      </c>
    </row>
    <row r="22" spans="1:18" ht="14.25" x14ac:dyDescent="0.3">
      <c r="A22" t="s">
        <v>43</v>
      </c>
      <c r="B22" t="s">
        <v>45</v>
      </c>
      <c r="C22" s="38" t="e">
        <f>INDEX([5]Sheet1!$Z$3:$Z$690,MATCH(B22,[5]Sheet1!$A$3:$A$690,0))</f>
        <v>#N/A</v>
      </c>
      <c r="D22" s="38" t="e">
        <f>INDEX([5]Sheet1!$AP$3:$AP$690,MATCH(B22,[5]Sheet1!$A$3:$A$690,0))</f>
        <v>#N/A</v>
      </c>
      <c r="E22" s="38" t="e">
        <f>INDEX([5]Sheet1!$AV$3:$AV$690,MATCH(B22,[5]Sheet1!$A$3:$A$690,0))</f>
        <v>#N/A</v>
      </c>
      <c r="F22" s="39" t="e">
        <f>INDEX([5]Sheet1!$B$3:$B$690,MATCH(B22,[5]Sheet1!$A$3:$A$690,0))</f>
        <v>#N/A</v>
      </c>
      <c r="G22" s="38" t="e">
        <f>INDEX([5]Sheet1!$BN$3:$BN$690,MATCH(B22,[5]Sheet1!$A$3:$A$690,0))</f>
        <v>#N/A</v>
      </c>
      <c r="H22" s="38" t="e">
        <f>INDEX([5]Sheet1!$BT$3:$BT$690,MATCH(B22,[5]Sheet1!$A$3:$A$690,0))</f>
        <v>#N/A</v>
      </c>
      <c r="K22" s="24" t="s">
        <v>38</v>
      </c>
      <c r="L22" s="24" t="s">
        <v>45</v>
      </c>
      <c r="M22" s="38" t="e">
        <v>#N/A</v>
      </c>
      <c r="N22" s="38" t="e">
        <v>#N/A</v>
      </c>
      <c r="O22" s="38" t="e">
        <v>#N/A</v>
      </c>
      <c r="P22" s="39" t="e">
        <v>#N/A</v>
      </c>
      <c r="Q22" s="38" t="e">
        <v>#N/A</v>
      </c>
      <c r="R22" s="38" t="e">
        <v>#N/A</v>
      </c>
    </row>
    <row r="23" spans="1:18" ht="14.25" x14ac:dyDescent="0.3">
      <c r="A23" s="15" t="s">
        <v>63</v>
      </c>
      <c r="B23" s="22" t="str">
        <f>B41</f>
        <v>MPN599</v>
      </c>
      <c r="C23" s="38">
        <f>INDEX([5]Sheet1!$Z$3:$Z$690,MATCH(B23,[5]Sheet1!$A$3:$A$690,0))</f>
        <v>55.072150000000001</v>
      </c>
      <c r="D23" s="38">
        <f>INDEX([5]Sheet1!$AP$3:$AP$690,MATCH(B23,[5]Sheet1!$A$3:$A$690,0))</f>
        <v>75.408375000000007</v>
      </c>
      <c r="E23" s="38">
        <f>INDEX([5]Sheet1!$AV$3:$AV$690,MATCH(B23,[5]Sheet1!$A$3:$A$690,0))</f>
        <v>34.839021595142071</v>
      </c>
      <c r="F23" s="39">
        <f>INDEX([5]Sheet1!$B$3:$B$690,MATCH(B23,[5]Sheet1!$A$3:$A$690,0))</f>
        <v>136.6803893</v>
      </c>
      <c r="G23" s="38">
        <f>INDEX([5]Sheet1!$BN$3:$BN$690,MATCH(B23,[5]Sheet1!$A$3:$A$690,0))</f>
        <v>84.669375000000002</v>
      </c>
      <c r="H23" s="38">
        <f>INDEX([5]Sheet1!$BT$3:$BT$690,MATCH(B23,[5]Sheet1!$A$3:$A$690,0))</f>
        <v>75.859595000000013</v>
      </c>
      <c r="K23" s="24" t="s">
        <v>43</v>
      </c>
      <c r="L23" s="24" t="s">
        <v>45</v>
      </c>
      <c r="M23" s="38" t="e">
        <v>#N/A</v>
      </c>
      <c r="N23" s="38" t="e">
        <v>#N/A</v>
      </c>
      <c r="O23" s="38" t="e">
        <v>#N/A</v>
      </c>
      <c r="P23" s="39" t="e">
        <v>#N/A</v>
      </c>
      <c r="Q23" s="38" t="e">
        <v>#N/A</v>
      </c>
      <c r="R23" s="38" t="e">
        <v>#N/A</v>
      </c>
    </row>
    <row r="27" spans="1:18" s="2" customFormat="1" ht="14.25" x14ac:dyDescent="0.3">
      <c r="C27" s="28" t="s">
        <v>18</v>
      </c>
      <c r="D27" s="28" t="s">
        <v>21</v>
      </c>
      <c r="E27" s="2" t="str">
        <f>E3</f>
        <v>24h</v>
      </c>
      <c r="F27" s="2" t="str">
        <f t="shared" ref="F27:H27" si="0">F3</f>
        <v>48h</v>
      </c>
      <c r="G27" s="2" t="str">
        <f t="shared" si="0"/>
        <v>72h</v>
      </c>
      <c r="H27" s="2" t="str">
        <f t="shared" si="0"/>
        <v>96h</v>
      </c>
      <c r="O27" s="2" t="s">
        <v>150</v>
      </c>
    </row>
    <row r="28" spans="1:18" ht="14.25" x14ac:dyDescent="0.3">
      <c r="A28" t="s">
        <v>31</v>
      </c>
      <c r="B28" s="19" t="s">
        <v>73</v>
      </c>
      <c r="C28" s="24">
        <f>INDEX([5]Sheet1!$Z$3:$Z$690,MATCH(B28,[5]Sheet1!$A$3:$A$690,0))</f>
        <v>1345.2880000000002</v>
      </c>
      <c r="D28" s="24">
        <f>INDEX([5]Sheet1!$AP$3:$AP$690,MATCH(B28,[5]Sheet1!$A$3:$A$690,0))</f>
        <v>1372.077</v>
      </c>
      <c r="E28">
        <f>INDEX([5]Sheet1!$AV$3:$AV$690,MATCH(B28,[5]Sheet1!$A$3:$A$690,0))</f>
        <v>1333.2829648670297</v>
      </c>
      <c r="F28">
        <f>INDEX([5]Sheet1!$B$3:$B$690,MATCH(B28,[5]Sheet1!$A$3:$A$690,0))</f>
        <v>1071.9966280000001</v>
      </c>
      <c r="G28">
        <f>INDEX([5]Sheet1!$BN$3:$BN$690,MATCH(B28,[5]Sheet1!$A$3:$A$690,0))</f>
        <v>947.28375000000005</v>
      </c>
      <c r="H28">
        <f>INDEX([5]Sheet1!$BT$3:$BT$690,MATCH(B28,[5]Sheet1!$A$3:$A$690,0))</f>
        <v>1158.7975000000004</v>
      </c>
    </row>
    <row r="29" spans="1:18" ht="14.25" x14ac:dyDescent="0.3">
      <c r="B29" t="s">
        <v>74</v>
      </c>
      <c r="C29" s="24">
        <f>INDEX([5]Sheet1!$Z$3:$Z$690,MATCH(B29,[5]Sheet1!$A$3:$A$690,0))</f>
        <v>226.91375000000002</v>
      </c>
      <c r="D29" s="24">
        <f>INDEX([5]Sheet1!$AP$3:$AP$690,MATCH(B29,[5]Sheet1!$A$3:$A$690,0))</f>
        <v>212.967825</v>
      </c>
      <c r="E29" s="24">
        <f>INDEX([5]Sheet1!$AV$3:$AV$690,MATCH(B29,[5]Sheet1!$A$3:$A$690,0))</f>
        <v>217.55093272208296</v>
      </c>
      <c r="F29" s="24">
        <f>INDEX([5]Sheet1!$B$3:$B$690,MATCH(B29,[5]Sheet1!$A$3:$A$690,0))</f>
        <v>277.98082099999999</v>
      </c>
      <c r="G29" s="24">
        <f>INDEX([5]Sheet1!$BN$3:$BN$690,MATCH(B29,[5]Sheet1!$A$3:$A$690,0))</f>
        <v>255.49230000000003</v>
      </c>
      <c r="H29" s="24">
        <f>INDEX([5]Sheet1!$BT$3:$BT$690,MATCH(B29,[5]Sheet1!$A$3:$A$690,0))</f>
        <v>264.27730000000003</v>
      </c>
      <c r="J29">
        <f>C29/C28</f>
        <v>0.16867299046746867</v>
      </c>
      <c r="K29" s="24">
        <f t="shared" ref="K29:N29" si="1">D29/D28</f>
        <v>0.15521565116243477</v>
      </c>
      <c r="L29" s="24">
        <f t="shared" si="1"/>
        <v>0.16316936348450206</v>
      </c>
      <c r="M29" s="24">
        <f t="shared" si="1"/>
        <v>0.25931128302019246</v>
      </c>
      <c r="N29" s="24">
        <f t="shared" si="1"/>
        <v>0.26971042203563611</v>
      </c>
      <c r="O29">
        <f>MIN(J29:L29)/MAX(J29:L29)</f>
        <v>0.92021639464778826</v>
      </c>
    </row>
    <row r="30" spans="1:18" ht="14.25" x14ac:dyDescent="0.3">
      <c r="A30" s="3" t="s">
        <v>35</v>
      </c>
      <c r="B30" s="19" t="s">
        <v>64</v>
      </c>
      <c r="C30" s="24">
        <f>INDEX([5]Sheet1!$Z$3:$Z$690,MATCH(B30,[5]Sheet1!$A$3:$A$690,0))</f>
        <v>4907.9800000000005</v>
      </c>
      <c r="D30" s="24">
        <f>INDEX([5]Sheet1!$AP$3:$AP$690,MATCH(B30,[5]Sheet1!$A$3:$A$690,0))</f>
        <v>4688.67</v>
      </c>
      <c r="E30" s="24">
        <f>INDEX([5]Sheet1!$AV$3:$AV$690,MATCH(B30,[5]Sheet1!$A$3:$A$690,0))</f>
        <v>3925.1713782435422</v>
      </c>
      <c r="F30" s="24">
        <f>INDEX([5]Sheet1!$B$3:$B$690,MATCH(B30,[5]Sheet1!$A$3:$A$690,0))</f>
        <v>4033.1856250000001</v>
      </c>
      <c r="G30" s="24">
        <f>INDEX([5]Sheet1!$BN$3:$BN$690,MATCH(B30,[5]Sheet1!$A$3:$A$690,0))</f>
        <v>5487.9825000000001</v>
      </c>
      <c r="H30" s="24">
        <f>INDEX([5]Sheet1!$BT$3:$BT$690,MATCH(B30,[5]Sheet1!$A$3:$A$690,0))</f>
        <v>4960.62</v>
      </c>
      <c r="O30" s="24"/>
    </row>
    <row r="31" spans="1:18" ht="14.25" x14ac:dyDescent="0.3">
      <c r="B31" t="s">
        <v>65</v>
      </c>
      <c r="C31" s="24">
        <f>INDEX([5]Sheet1!$Z$3:$Z$690,MATCH(B31,[5]Sheet1!$A$3:$A$690,0))</f>
        <v>4727.66</v>
      </c>
      <c r="D31" s="24">
        <f>INDEX([5]Sheet1!$AP$3:$AP$690,MATCH(B31,[5]Sheet1!$A$3:$A$690,0))</f>
        <v>3900.1200000000003</v>
      </c>
      <c r="E31" s="24">
        <f>INDEX([5]Sheet1!$AV$3:$AV$690,MATCH(B31,[5]Sheet1!$A$3:$A$690,0))</f>
        <v>3895.3104909860349</v>
      </c>
      <c r="F31" s="24">
        <f>INDEX([5]Sheet1!$B$3:$B$690,MATCH(B31,[5]Sheet1!$A$3:$A$690,0))</f>
        <v>2548.4121970000001</v>
      </c>
      <c r="G31" s="24">
        <f>INDEX([5]Sheet1!$BN$3:$BN$690,MATCH(B31,[5]Sheet1!$A$3:$A$690,0))</f>
        <v>5150.04</v>
      </c>
      <c r="H31" s="24">
        <f>INDEX([5]Sheet1!$BT$3:$BT$690,MATCH(B31,[5]Sheet1!$A$3:$A$690,0))</f>
        <v>4613.9800000000005</v>
      </c>
      <c r="J31">
        <f>C30/C31</f>
        <v>1.0381414907163375</v>
      </c>
      <c r="K31" s="24">
        <f t="shared" ref="K31:N31" si="2">D30/D31</f>
        <v>1.2021860865819511</v>
      </c>
      <c r="L31" s="24">
        <f t="shared" si="2"/>
        <v>1.0076658554758617</v>
      </c>
      <c r="M31" s="24">
        <f t="shared" si="2"/>
        <v>1.5826268724297743</v>
      </c>
      <c r="N31" s="24">
        <f t="shared" si="2"/>
        <v>1.0656193932474312</v>
      </c>
      <c r="O31" s="24">
        <f t="shared" ref="O31:O46" si="3">MIN(J31:L31)/MAX(J31:L31)</f>
        <v>0.83819457463598812</v>
      </c>
    </row>
    <row r="32" spans="1:18" ht="14.25" x14ac:dyDescent="0.3">
      <c r="B32" t="s">
        <v>66</v>
      </c>
      <c r="C32" s="24">
        <f>INDEX([5]Sheet1!$Z$3:$Z$690,MATCH(B32,[5]Sheet1!$A$3:$A$690,0))</f>
        <v>1582.1155000000001</v>
      </c>
      <c r="D32" s="24">
        <f>INDEX([5]Sheet1!$AP$3:$AP$690,MATCH(B32,[5]Sheet1!$A$3:$A$690,0))</f>
        <v>1572.1282500000002</v>
      </c>
      <c r="E32" s="24">
        <f>INDEX([5]Sheet1!$AV$3:$AV$690,MATCH(B32,[5]Sheet1!$A$3:$A$690,0))</f>
        <v>1373.8242397908211</v>
      </c>
      <c r="F32" s="24">
        <f>INDEX([5]Sheet1!$B$3:$B$690,MATCH(B32,[5]Sheet1!$A$3:$A$690,0))</f>
        <v>1407.2172579999999</v>
      </c>
      <c r="G32" s="24">
        <f>INDEX([5]Sheet1!$BN$3:$BN$690,MATCH(B32,[5]Sheet1!$A$3:$A$690,0))</f>
        <v>1353.4290000000001</v>
      </c>
      <c r="H32" s="24">
        <f>INDEX([5]Sheet1!$BT$3:$BT$690,MATCH(B32,[5]Sheet1!$A$3:$A$690,0))</f>
        <v>1722.2835000000002</v>
      </c>
      <c r="J32">
        <f>C33/C31</f>
        <v>0.32405016435192041</v>
      </c>
      <c r="K32" s="24">
        <f t="shared" ref="K32:N32" si="4">D33/D31</f>
        <v>0.41260903510661201</v>
      </c>
      <c r="L32" s="24">
        <f t="shared" si="4"/>
        <v>0.37894601306332748</v>
      </c>
      <c r="M32" s="24">
        <f t="shared" si="4"/>
        <v>0.57395545772456524</v>
      </c>
      <c r="N32" s="24">
        <f t="shared" si="4"/>
        <v>0.23714626488337956</v>
      </c>
      <c r="O32" s="24">
        <f t="shared" si="3"/>
        <v>0.78536856147173484</v>
      </c>
    </row>
    <row r="33" spans="1:15" ht="14.25" x14ac:dyDescent="0.3">
      <c r="B33" t="s">
        <v>67</v>
      </c>
      <c r="C33" s="24">
        <f>INDEX([5]Sheet1!$Z$3:$Z$690,MATCH(B33,[5]Sheet1!$A$3:$A$690,0))</f>
        <v>1531.999</v>
      </c>
      <c r="D33" s="24">
        <f>INDEX([5]Sheet1!$AP$3:$AP$690,MATCH(B33,[5]Sheet1!$A$3:$A$690,0))</f>
        <v>1609.2247499999999</v>
      </c>
      <c r="E33" s="24">
        <f>INDEX([5]Sheet1!$AV$3:$AV$690,MATCH(B33,[5]Sheet1!$A$3:$A$690,0))</f>
        <v>1476.1123802029106</v>
      </c>
      <c r="F33" s="24">
        <f>INDEX([5]Sheet1!$B$3:$B$690,MATCH(B33,[5]Sheet1!$A$3:$A$690,0))</f>
        <v>1462.6750890000001</v>
      </c>
      <c r="G33" s="24">
        <f>INDEX([5]Sheet1!$BN$3:$BN$690,MATCH(B33,[5]Sheet1!$A$3:$A$690,0))</f>
        <v>1221.3127500000001</v>
      </c>
      <c r="H33" s="24">
        <f>INDEX([5]Sheet1!$BT$3:$BT$690,MATCH(B33,[5]Sheet1!$A$3:$A$690,0))</f>
        <v>1408.7080000000003</v>
      </c>
      <c r="O33" s="24"/>
    </row>
    <row r="34" spans="1:15" ht="14.25" x14ac:dyDescent="0.3">
      <c r="A34" s="3" t="s">
        <v>36</v>
      </c>
      <c r="B34" s="5" t="s">
        <v>68</v>
      </c>
      <c r="C34" s="24">
        <f>INDEX([5]Sheet1!$Z$3:$Z$690,MATCH(B34,[5]Sheet1!$A$3:$A$690,0))</f>
        <v>1193.8675000000001</v>
      </c>
      <c r="D34" s="24">
        <f>INDEX([5]Sheet1!$AP$3:$AP$690,MATCH(B34,[5]Sheet1!$A$3:$A$690,0))</f>
        <v>1268.7569999999998</v>
      </c>
      <c r="E34" s="24">
        <f>INDEX([5]Sheet1!$AV$3:$AV$690,MATCH(B34,[5]Sheet1!$A$3:$A$690,0))</f>
        <v>1133.3402127247814</v>
      </c>
      <c r="F34" s="24">
        <f>INDEX([5]Sheet1!$B$3:$B$690,MATCH(B34,[5]Sheet1!$A$3:$A$690,0))</f>
        <v>1077.2626339999999</v>
      </c>
      <c r="G34" s="24">
        <f>INDEX([5]Sheet1!$BN$3:$BN$690,MATCH(B34,[5]Sheet1!$A$3:$A$690,0))</f>
        <v>1297.01775</v>
      </c>
      <c r="H34" s="24">
        <f>INDEX([5]Sheet1!$BT$3:$BT$690,MATCH(B34,[5]Sheet1!$A$3:$A$690,0))</f>
        <v>1124.5535000000002</v>
      </c>
      <c r="O34" s="24"/>
    </row>
    <row r="35" spans="1:15" ht="14.25" x14ac:dyDescent="0.3">
      <c r="B35" s="20" t="s">
        <v>69</v>
      </c>
      <c r="C35" s="24">
        <f>INDEX([5]Sheet1!$Z$3:$Z$690,MATCH(B35,[5]Sheet1!$A$3:$A$690,0))</f>
        <v>2113.3595</v>
      </c>
      <c r="D35" s="24">
        <f>INDEX([5]Sheet1!$AP$3:$AP$690,MATCH(B35,[5]Sheet1!$A$3:$A$690,0))</f>
        <v>1780.2224999999999</v>
      </c>
      <c r="E35" s="24">
        <f>INDEX([5]Sheet1!$AV$3:$AV$690,MATCH(B35,[5]Sheet1!$A$3:$A$690,0))</f>
        <v>1545.6801029020583</v>
      </c>
      <c r="F35" s="24">
        <f>INDEX([5]Sheet1!$B$3:$B$690,MATCH(B35,[5]Sheet1!$A$3:$A$690,0))</f>
        <v>1302.1775869999999</v>
      </c>
      <c r="G35" s="24">
        <f>INDEX([5]Sheet1!$BN$3:$BN$690,MATCH(B35,[5]Sheet1!$A$3:$A$690,0))</f>
        <v>1901.8492500000002</v>
      </c>
      <c r="H35" s="24">
        <f>INDEX([5]Sheet1!$BT$3:$BT$690,MATCH(B35,[5]Sheet1!$A$3:$A$690,0))</f>
        <v>2271.9410000000003</v>
      </c>
      <c r="J35">
        <f>C35/C34</f>
        <v>1.7701792703126602</v>
      </c>
      <c r="K35" s="24">
        <f t="shared" ref="K35:N35" si="5">D35/D34</f>
        <v>1.4031232931128657</v>
      </c>
      <c r="L35" s="24">
        <f t="shared" si="5"/>
        <v>1.3638271064131109</v>
      </c>
      <c r="M35" s="24">
        <f t="shared" si="5"/>
        <v>1.2087837690655481</v>
      </c>
      <c r="N35" s="24">
        <f t="shared" si="5"/>
        <v>1.4663247669509536</v>
      </c>
      <c r="O35" s="24">
        <f t="shared" si="3"/>
        <v>0.77044575613645228</v>
      </c>
    </row>
    <row r="36" spans="1:15" ht="14.25" x14ac:dyDescent="0.3">
      <c r="A36" s="3" t="s">
        <v>37</v>
      </c>
      <c r="B36" s="19" t="s">
        <v>70</v>
      </c>
      <c r="C36" s="24">
        <f>INDEX([5]Sheet1!$Z$3:$Z$690,MATCH(B36,[5]Sheet1!$A$3:$A$690,0))</f>
        <v>282.70550000000003</v>
      </c>
      <c r="D36" s="24">
        <f>INDEX([5]Sheet1!$AP$3:$AP$690,MATCH(B36,[5]Sheet1!$A$3:$A$690,0))</f>
        <v>217.278075</v>
      </c>
      <c r="E36" s="24">
        <f>INDEX([5]Sheet1!$AV$3:$AV$690,MATCH(B36,[5]Sheet1!$A$3:$A$690,0))</f>
        <v>136.28812962436533</v>
      </c>
      <c r="F36" s="24">
        <f>INDEX([5]Sheet1!$B$3:$B$690,MATCH(B36,[5]Sheet1!$A$3:$A$690,0))</f>
        <v>296.75289029999999</v>
      </c>
      <c r="G36" s="24">
        <f>INDEX([5]Sheet1!$BN$3:$BN$690,MATCH(B36,[5]Sheet1!$A$3:$A$690,0))</f>
        <v>246.80985000000001</v>
      </c>
      <c r="H36" s="24">
        <f>INDEX([5]Sheet1!$BT$3:$BT$690,MATCH(B36,[5]Sheet1!$A$3:$A$690,0))</f>
        <v>333.79850000000005</v>
      </c>
      <c r="O36" s="24"/>
    </row>
    <row r="37" spans="1:15" x14ac:dyDescent="0.25">
      <c r="B37" t="s">
        <v>71</v>
      </c>
      <c r="C37" s="24">
        <f>INDEX([5]Sheet1!$Z$3:$Z$690,MATCH(B37,[5]Sheet1!$A$3:$A$690,0))</f>
        <v>115.79785</v>
      </c>
      <c r="D37" s="24">
        <f>INDEX([5]Sheet1!$AP$3:$AP$690,MATCH(B37,[5]Sheet1!$A$3:$A$690,0))</f>
        <v>116.79727500000001</v>
      </c>
      <c r="E37" s="24">
        <f>INDEX([5]Sheet1!$AV$3:$AV$690,MATCH(B37,[5]Sheet1!$A$3:$A$690,0))</f>
        <v>68.155004723902607</v>
      </c>
      <c r="F37" s="24">
        <f>INDEX([5]Sheet1!$B$3:$B$690,MATCH(B37,[5]Sheet1!$A$3:$A$690,0))</f>
        <v>173.89552320000001</v>
      </c>
      <c r="G37" s="24">
        <f>INDEX([5]Sheet1!$BN$3:$BN$690,MATCH(B37,[5]Sheet1!$A$3:$A$690,0))</f>
        <v>100.71232500000001</v>
      </c>
      <c r="H37" s="24">
        <f>INDEX([5]Sheet1!$BT$3:$BT$690,MATCH(B37,[5]Sheet1!$A$3:$A$690,0))</f>
        <v>147.74200000000002</v>
      </c>
      <c r="O37" s="24"/>
    </row>
    <row r="38" spans="1:15" x14ac:dyDescent="0.25">
      <c r="B38" t="s">
        <v>72</v>
      </c>
      <c r="C38" s="24">
        <f>INDEX([5]Sheet1!$Z$3:$Z$690,MATCH(B38,[5]Sheet1!$A$3:$A$690,0))</f>
        <v>101.85787499999999</v>
      </c>
      <c r="D38" s="24">
        <f>INDEX([5]Sheet1!$AP$3:$AP$690,MATCH(B38,[5]Sheet1!$A$3:$A$690,0))</f>
        <v>131.7834</v>
      </c>
      <c r="E38" s="24">
        <f>INDEX([5]Sheet1!$AV$3:$AV$690,MATCH(B38,[5]Sheet1!$A$3:$A$690,0))</f>
        <v>72.022612399126899</v>
      </c>
      <c r="F38" s="24">
        <f>INDEX([5]Sheet1!$B$3:$B$690,MATCH(B38,[5]Sheet1!$A$3:$A$690,0))</f>
        <v>384.26867199999998</v>
      </c>
      <c r="G38" s="24">
        <f>INDEX([5]Sheet1!$BN$3:$BN$690,MATCH(B38,[5]Sheet1!$A$3:$A$690,0))</f>
        <v>63.262500000000003</v>
      </c>
      <c r="H38" s="24">
        <f>INDEX([5]Sheet1!$BT$3:$BT$690,MATCH(B38,[5]Sheet1!$A$3:$A$690,0))</f>
        <v>129.85059500000003</v>
      </c>
      <c r="O38" s="24"/>
    </row>
    <row r="39" spans="1:15" x14ac:dyDescent="0.25">
      <c r="A39" t="s">
        <v>63</v>
      </c>
      <c r="B39" t="s">
        <v>83</v>
      </c>
      <c r="C39" s="24">
        <f>INDEX([5]Sheet1!$Z$3:$Z$690,MATCH(B39,[5]Sheet1!$A$3:$A$690,0))</f>
        <v>54.544909999999994</v>
      </c>
      <c r="D39" s="24">
        <f>INDEX([5]Sheet1!$AP$3:$AP$690,MATCH(B39,[5]Sheet1!$A$3:$A$690,0))</f>
        <v>42.556762500000005</v>
      </c>
      <c r="E39" s="24">
        <f>INDEX([5]Sheet1!$AV$3:$AV$690,MATCH(B39,[5]Sheet1!$A$3:$A$690,0))</f>
        <v>38.471828031121611</v>
      </c>
      <c r="F39" s="24">
        <f>INDEX([5]Sheet1!$B$3:$B$690,MATCH(B39,[5]Sheet1!$A$3:$A$690,0))</f>
        <v>93.742148040000004</v>
      </c>
      <c r="G39" s="24">
        <f>INDEX([5]Sheet1!$BN$3:$BN$690,MATCH(B39,[5]Sheet1!$A$3:$A$690,0))</f>
        <v>57.961575000000011</v>
      </c>
      <c r="H39" s="24">
        <f>INDEX([5]Sheet1!$BT$3:$BT$690,MATCH(B39,[5]Sheet1!$A$3:$A$690,0))</f>
        <v>54.213670000000008</v>
      </c>
      <c r="J39">
        <f>C39/C$41</f>
        <v>0.9904263770344901</v>
      </c>
      <c r="K39" s="24">
        <f t="shared" ref="K39:N46" si="6">D39/D$41</f>
        <v>0.56435061092352146</v>
      </c>
      <c r="L39" s="24">
        <f t="shared" si="6"/>
        <v>1.1042740659653341</v>
      </c>
      <c r="M39" s="24">
        <f t="shared" si="6"/>
        <v>0.68584929059753563</v>
      </c>
      <c r="N39" s="24">
        <f t="shared" si="6"/>
        <v>0.6845636335451869</v>
      </c>
      <c r="O39" s="24">
        <f t="shared" si="3"/>
        <v>0.51106027780357</v>
      </c>
    </row>
    <row r="40" spans="1:15" s="2" customFormat="1" x14ac:dyDescent="0.25">
      <c r="B40" t="s">
        <v>84</v>
      </c>
      <c r="C40" s="24">
        <f>INDEX([5]Sheet1!$Z$3:$Z$690,MATCH(B40,[5]Sheet1!$A$3:$A$690,0))</f>
        <v>726.9325</v>
      </c>
      <c r="D40" s="24">
        <f>INDEX([5]Sheet1!$AP$3:$AP$690,MATCH(B40,[5]Sheet1!$A$3:$A$690,0))</f>
        <v>563.03625000000011</v>
      </c>
      <c r="E40" s="24">
        <f>INDEX([5]Sheet1!$AV$3:$AV$690,MATCH(B40,[5]Sheet1!$A$3:$A$690,0))</f>
        <v>513.54001094655428</v>
      </c>
      <c r="F40" s="24">
        <f>INDEX([5]Sheet1!$B$3:$B$690,MATCH(B40,[5]Sheet1!$A$3:$A$690,0))</f>
        <v>642.89108729999998</v>
      </c>
      <c r="G40" s="24">
        <f>INDEX([5]Sheet1!$BN$3:$BN$690,MATCH(B40,[5]Sheet1!$A$3:$A$690,0))</f>
        <v>927.67500000000018</v>
      </c>
      <c r="H40" s="24">
        <f>INDEX([5]Sheet1!$BT$3:$BT$690,MATCH(B40,[5]Sheet1!$A$3:$A$690,0))</f>
        <v>773.95850000000007</v>
      </c>
      <c r="J40" s="24">
        <f t="shared" ref="J40:J46" si="7">C40/C$41</f>
        <v>13.19963901899599</v>
      </c>
      <c r="K40" s="24">
        <f t="shared" si="6"/>
        <v>7.4664949350784982</v>
      </c>
      <c r="L40" s="24">
        <f t="shared" si="6"/>
        <v>14.740368340830845</v>
      </c>
      <c r="M40" s="24">
        <f t="shared" si="6"/>
        <v>4.7036088395162334</v>
      </c>
      <c r="N40" s="24">
        <f t="shared" si="6"/>
        <v>10.95644086188188</v>
      </c>
      <c r="O40" s="24">
        <f t="shared" si="3"/>
        <v>0.5065338099046206</v>
      </c>
    </row>
    <row r="41" spans="1:15" x14ac:dyDescent="0.25">
      <c r="B41" s="19" t="s">
        <v>85</v>
      </c>
      <c r="C41" s="24">
        <f>INDEX([5]Sheet1!$Z$3:$Z$690,MATCH(B41,[5]Sheet1!$A$3:$A$690,0))</f>
        <v>55.072150000000001</v>
      </c>
      <c r="D41" s="24">
        <f>INDEX([5]Sheet1!$AP$3:$AP$690,MATCH(B41,[5]Sheet1!$A$3:$A$690,0))</f>
        <v>75.408375000000007</v>
      </c>
      <c r="E41" s="24">
        <f>INDEX([5]Sheet1!$AV$3:$AV$690,MATCH(B41,[5]Sheet1!$A$3:$A$690,0))</f>
        <v>34.839021595142071</v>
      </c>
      <c r="F41" s="24">
        <f>INDEX([5]Sheet1!$B$3:$B$690,MATCH(B41,[5]Sheet1!$A$3:$A$690,0))</f>
        <v>136.6803893</v>
      </c>
      <c r="G41" s="24">
        <f>INDEX([5]Sheet1!$BN$3:$BN$690,MATCH(B41,[5]Sheet1!$A$3:$A$690,0))</f>
        <v>84.669375000000002</v>
      </c>
      <c r="H41" s="24">
        <f>INDEX([5]Sheet1!$BT$3:$BT$690,MATCH(B41,[5]Sheet1!$A$3:$A$690,0))</f>
        <v>75.859595000000013</v>
      </c>
      <c r="I41" t="s">
        <v>92</v>
      </c>
      <c r="J41" s="24"/>
      <c r="K41" s="24"/>
      <c r="L41" s="24"/>
      <c r="M41" s="24"/>
      <c r="N41" s="24"/>
      <c r="O41" s="24"/>
    </row>
    <row r="42" spans="1:15" x14ac:dyDescent="0.25">
      <c r="B42" t="s">
        <v>86</v>
      </c>
      <c r="C42" s="24">
        <f>INDEX([5]Sheet1!$Z$3:$Z$690,MATCH(B42,[5]Sheet1!$A$3:$A$690,0))</f>
        <v>431.0145</v>
      </c>
      <c r="D42" s="24">
        <f>INDEX([5]Sheet1!$AP$3:$AP$690,MATCH(B42,[5]Sheet1!$A$3:$A$690,0))</f>
        <v>274.57500000000005</v>
      </c>
      <c r="E42" s="24">
        <f>INDEX([5]Sheet1!$AV$3:$AV$690,MATCH(B42,[5]Sheet1!$A$3:$A$690,0))</f>
        <v>150.5625125852003</v>
      </c>
      <c r="F42" s="24">
        <f>INDEX([5]Sheet1!$B$3:$B$690,MATCH(B42,[5]Sheet1!$A$3:$A$690,0))</f>
        <v>411.7726199</v>
      </c>
      <c r="G42" s="24">
        <f>INDEX([5]Sheet1!$BN$3:$BN$690,MATCH(B42,[5]Sheet1!$A$3:$A$690,0))</f>
        <v>384.22650000000004</v>
      </c>
      <c r="H42" s="24">
        <f>INDEX([5]Sheet1!$BT$3:$BT$690,MATCH(B42,[5]Sheet1!$A$3:$A$690,0))</f>
        <v>444.64630000000005</v>
      </c>
      <c r="J42" s="24">
        <f t="shared" si="7"/>
        <v>7.826360510711857</v>
      </c>
      <c r="K42" s="24">
        <f t="shared" si="6"/>
        <v>3.6411738086121073</v>
      </c>
      <c r="L42" s="24">
        <f t="shared" si="6"/>
        <v>4.3216630574434562</v>
      </c>
      <c r="M42" s="24">
        <f t="shared" si="6"/>
        <v>3.0126678889990548</v>
      </c>
      <c r="N42" s="24">
        <f t="shared" si="6"/>
        <v>4.5379631064951171</v>
      </c>
      <c r="O42" s="24">
        <f t="shared" si="3"/>
        <v>0.46524483553095608</v>
      </c>
    </row>
    <row r="43" spans="1:15" x14ac:dyDescent="0.25">
      <c r="B43" t="s">
        <v>87</v>
      </c>
      <c r="C43" s="24">
        <f>INDEX([5]Sheet1!$Z$3:$Z$690,MATCH(B43,[5]Sheet1!$A$3:$A$690,0))</f>
        <v>38.429825000000001</v>
      </c>
      <c r="D43" s="24">
        <f>INDEX([5]Sheet1!$AP$3:$AP$690,MATCH(B43,[5]Sheet1!$A$3:$A$690,0))</f>
        <v>33.318915000000004</v>
      </c>
      <c r="E43" s="24">
        <f>INDEX([5]Sheet1!$AV$3:$AV$690,MATCH(B43,[5]Sheet1!$A$3:$A$690,0))</f>
        <v>19.894433500214291</v>
      </c>
      <c r="F43" s="24">
        <f>INDEX([5]Sheet1!$B$3:$B$690,MATCH(B43,[5]Sheet1!$A$3:$A$690,0))</f>
        <v>98.89659829</v>
      </c>
      <c r="G43" s="24">
        <f>INDEX([5]Sheet1!$BN$3:$BN$690,MATCH(B43,[5]Sheet1!$A$3:$A$690,0))</f>
        <v>63.281400000000005</v>
      </c>
      <c r="H43" s="24">
        <f>INDEX([5]Sheet1!$BT$3:$BT$690,MATCH(B43,[5]Sheet1!$A$3:$A$690,0))</f>
        <v>60.978050000000017</v>
      </c>
      <c r="J43" s="24">
        <f t="shared" si="7"/>
        <v>0.69780869277847335</v>
      </c>
      <c r="K43" s="24">
        <f t="shared" si="6"/>
        <v>0.44184634664253142</v>
      </c>
      <c r="L43" s="24">
        <f t="shared" si="6"/>
        <v>0.57103881192198458</v>
      </c>
      <c r="M43" s="24">
        <f t="shared" si="6"/>
        <v>0.72356099361797765</v>
      </c>
      <c r="N43" s="24">
        <f t="shared" si="6"/>
        <v>0.74739420244923271</v>
      </c>
      <c r="O43" s="24">
        <f t="shared" si="3"/>
        <v>0.63319123309173242</v>
      </c>
    </row>
    <row r="44" spans="1:15" x14ac:dyDescent="0.25">
      <c r="B44" s="18" t="s">
        <v>88</v>
      </c>
      <c r="C44" s="24">
        <f>INDEX([5]Sheet1!$Z$3:$Z$690,MATCH(B44,[5]Sheet1!$A$3:$A$690,0))</f>
        <v>130.25320000000002</v>
      </c>
      <c r="D44" s="24">
        <f>INDEX([5]Sheet1!$AP$3:$AP$690,MATCH(B44,[5]Sheet1!$A$3:$A$690,0))</f>
        <v>100.748025</v>
      </c>
      <c r="E44" s="24">
        <f>INDEX([5]Sheet1!$AV$3:$AV$690,MATCH(B44,[5]Sheet1!$A$3:$A$690,0))</f>
        <v>63.020637677426627</v>
      </c>
      <c r="F44" s="24">
        <f>INDEX([5]Sheet1!$B$3:$B$690,MATCH(B44,[5]Sheet1!$A$3:$A$690,0))</f>
        <v>190.2511829</v>
      </c>
      <c r="G44" s="24">
        <f>INDEX([5]Sheet1!$BN$3:$BN$690,MATCH(B44,[5]Sheet1!$A$3:$A$690,0))</f>
        <v>140.87692500000003</v>
      </c>
      <c r="H44" s="24">
        <f>INDEX([5]Sheet1!$BT$3:$BT$690,MATCH(B44,[5]Sheet1!$A$3:$A$690,0))</f>
        <v>162.0479</v>
      </c>
      <c r="J44" s="24">
        <f t="shared" si="7"/>
        <v>2.3651373697958045</v>
      </c>
      <c r="K44" s="24">
        <f t="shared" si="6"/>
        <v>1.3360323041041529</v>
      </c>
      <c r="L44" s="24">
        <f t="shared" si="6"/>
        <v>1.8089095155936923</v>
      </c>
      <c r="M44" s="24">
        <f t="shared" si="6"/>
        <v>1.3919420618741243</v>
      </c>
      <c r="N44" s="24">
        <f t="shared" si="6"/>
        <v>1.6638474655092237</v>
      </c>
      <c r="O44" s="24">
        <f t="shared" si="3"/>
        <v>0.56488571072702642</v>
      </c>
    </row>
    <row r="45" spans="1:15" x14ac:dyDescent="0.25">
      <c r="B45" t="s">
        <v>89</v>
      </c>
      <c r="C45" s="24">
        <f>INDEX([5]Sheet1!$Z$3:$Z$690,MATCH(B45,[5]Sheet1!$A$3:$A$690,0))</f>
        <v>0</v>
      </c>
      <c r="D45" s="24">
        <f>INDEX([5]Sheet1!$AP$3:$AP$690,MATCH(B45,[5]Sheet1!$A$3:$A$690,0))</f>
        <v>0</v>
      </c>
      <c r="E45" s="24">
        <f>INDEX([5]Sheet1!$AV$3:$AV$690,MATCH(B45,[5]Sheet1!$A$3:$A$690,0))</f>
        <v>6.208187407009385</v>
      </c>
      <c r="F45" s="24">
        <f>INDEX([5]Sheet1!$B$3:$B$690,MATCH(B45,[5]Sheet1!$A$3:$A$690,0))</f>
        <v>6.1443370479999997</v>
      </c>
      <c r="G45" s="24">
        <f>INDEX([5]Sheet1!$BN$3:$BN$690,MATCH(B45,[5]Sheet1!$A$3:$A$690,0))</f>
        <v>28.927500000000002</v>
      </c>
      <c r="H45" s="24">
        <f>INDEX([5]Sheet1!$BT$3:$BT$690,MATCH(B45,[5]Sheet1!$A$3:$A$690,0))</f>
        <v>19.308624999999999</v>
      </c>
      <c r="J45" s="24">
        <f t="shared" si="7"/>
        <v>0</v>
      </c>
      <c r="K45" s="24">
        <f t="shared" si="6"/>
        <v>0</v>
      </c>
      <c r="L45" s="24">
        <f t="shared" si="6"/>
        <v>0.17819637644115272</v>
      </c>
      <c r="M45" s="24">
        <f t="shared" si="6"/>
        <v>4.4954049951626815E-2</v>
      </c>
      <c r="N45" s="24">
        <f t="shared" si="6"/>
        <v>0.34165245698341346</v>
      </c>
      <c r="O45" s="24"/>
    </row>
    <row r="46" spans="1:15" x14ac:dyDescent="0.25">
      <c r="B46" t="s">
        <v>90</v>
      </c>
      <c r="C46" s="24">
        <f>INDEX([5]Sheet1!$Z$3:$Z$690,MATCH(B46,[5]Sheet1!$A$3:$A$690,0))</f>
        <v>33.802335000000006</v>
      </c>
      <c r="D46" s="24">
        <f>INDEX([5]Sheet1!$AP$3:$AP$690,MATCH(B46,[5]Sheet1!$A$3:$A$690,0))</f>
        <v>33.670875000000002</v>
      </c>
      <c r="E46" s="24">
        <f>INDEX([5]Sheet1!$AV$3:$AV$690,MATCH(B46,[5]Sheet1!$A$3:$A$690,0))</f>
        <v>16.828357289137177</v>
      </c>
      <c r="F46" s="24">
        <f>INDEX([5]Sheet1!$B$3:$B$690,MATCH(B46,[5]Sheet1!$A$3:$A$690,0))</f>
        <v>120.5812888</v>
      </c>
      <c r="G46" s="24">
        <f>INDEX([5]Sheet1!$BN$3:$BN$690,MATCH(B46,[5]Sheet1!$A$3:$A$690,0))</f>
        <v>37.794015000000002</v>
      </c>
      <c r="H46" s="24">
        <f>INDEX([5]Sheet1!$BT$3:$BT$690,MATCH(B46,[5]Sheet1!$A$3:$A$690,0))</f>
        <v>30.472085000000003</v>
      </c>
      <c r="J46" s="24">
        <f t="shared" si="7"/>
        <v>0.61378273773586112</v>
      </c>
      <c r="K46" s="24">
        <f t="shared" si="6"/>
        <v>0.4465137327253107</v>
      </c>
      <c r="L46" s="24">
        <f t="shared" si="6"/>
        <v>0.48303185676958593</v>
      </c>
      <c r="M46" s="24">
        <f t="shared" si="6"/>
        <v>0.88221353054047813</v>
      </c>
      <c r="N46" s="24">
        <f t="shared" si="6"/>
        <v>0.44637172531390484</v>
      </c>
      <c r="O46" s="24">
        <f t="shared" si="3"/>
        <v>0.72747847939227328</v>
      </c>
    </row>
    <row r="47" spans="1:15" x14ac:dyDescent="0.25">
      <c r="B47" t="s">
        <v>91</v>
      </c>
      <c r="C47" s="24">
        <f>INDEX([5]Sheet1!$Z$3:$Z$690,MATCH(B47,[5]Sheet1!$A$3:$A$690,0))</f>
        <v>0</v>
      </c>
      <c r="D47" s="24">
        <f>INDEX([5]Sheet1!$AP$3:$AP$690,MATCH(B47,[5]Sheet1!$A$3:$A$690,0))</f>
        <v>0</v>
      </c>
      <c r="E47" s="24">
        <f>INDEX([5]Sheet1!$AV$3:$AV$690,MATCH(B47,[5]Sheet1!$A$3:$A$690,0))</f>
        <v>0</v>
      </c>
      <c r="F47" s="24">
        <f>INDEX([5]Sheet1!$B$3:$B$690,MATCH(B47,[5]Sheet1!$A$3:$A$690,0))</f>
        <v>20.7194401</v>
      </c>
      <c r="G47" s="24">
        <f>INDEX([5]Sheet1!$BN$3:$BN$690,MATCH(B47,[5]Sheet1!$A$3:$A$690,0))</f>
        <v>0</v>
      </c>
      <c r="H47" s="24">
        <f>INDEX([5]Sheet1!$BT$3:$BT$690,MATCH(B47,[5]Sheet1!$A$3:$A$690,0))</f>
        <v>0</v>
      </c>
      <c r="J47" s="24">
        <f t="shared" ref="J47:J48" si="8">C47/C$41</f>
        <v>0</v>
      </c>
      <c r="K47" s="24">
        <f t="shared" ref="K47:K48" si="9">D47/D$41</f>
        <v>0</v>
      </c>
      <c r="L47" s="24">
        <f t="shared" ref="L47:L48" si="10">E47/E$41</f>
        <v>0</v>
      </c>
      <c r="M47" s="24">
        <f t="shared" ref="M47:M48" si="11">F47/F$41</f>
        <v>0.15159043814634496</v>
      </c>
      <c r="N47" s="24">
        <f t="shared" ref="N47:N48" si="12">G47/G$41</f>
        <v>0</v>
      </c>
      <c r="O47" s="24" t="e">
        <f t="shared" ref="O47:O48" si="13">MIN(J47:L47)/MAX(J47:L47)</f>
        <v>#DIV/0!</v>
      </c>
    </row>
    <row r="48" spans="1:15" x14ac:dyDescent="0.25">
      <c r="A48" t="s">
        <v>151</v>
      </c>
      <c r="B48" t="s">
        <v>152</v>
      </c>
      <c r="C48" s="24">
        <f>INDEX([5]Sheet1!$Z$3:$Z$690,MATCH(B48,[5]Sheet1!$A$3:$A$690,0))</f>
        <v>2812.6</v>
      </c>
      <c r="D48" s="24">
        <f>INDEX([5]Sheet1!$AP$3:$AP$690,MATCH(B48,[5]Sheet1!$A$3:$A$690,0))</f>
        <v>2388.83925</v>
      </c>
      <c r="E48" s="24">
        <f>INDEX([5]Sheet1!$AV$3:$AV$690,MATCH(B48,[5]Sheet1!$A$3:$A$690,0))</f>
        <v>1914.4166761738581</v>
      </c>
      <c r="F48" s="24">
        <f>INDEX([5]Sheet1!$B$3:$B$690,MATCH(B48,[5]Sheet1!$A$3:$A$690,0))</f>
        <v>1867.2312400000001</v>
      </c>
      <c r="G48" s="24">
        <f>INDEX([5]Sheet1!$BN$3:$BN$690,MATCH(B48,[5]Sheet1!$A$3:$A$690,0))</f>
        <v>1992.6270000000002</v>
      </c>
      <c r="H48" s="24">
        <f>INDEX([5]Sheet1!$BT$3:$BT$690,MATCH(B48,[5]Sheet1!$A$3:$A$690,0))</f>
        <v>2366.0000000000005</v>
      </c>
      <c r="J48" s="24">
        <f t="shared" si="8"/>
        <v>51.071185708202783</v>
      </c>
      <c r="K48" s="24">
        <f t="shared" si="9"/>
        <v>31.678699481324188</v>
      </c>
      <c r="L48" s="24">
        <f t="shared" si="10"/>
        <v>54.950357057122496</v>
      </c>
      <c r="M48" s="24">
        <f t="shared" si="11"/>
        <v>13.661295885700261</v>
      </c>
      <c r="N48" s="24">
        <f t="shared" si="12"/>
        <v>23.534211750116263</v>
      </c>
      <c r="O48" s="24">
        <f t="shared" si="13"/>
        <v>0.5764966995281442</v>
      </c>
    </row>
    <row r="50" spans="1:11" x14ac:dyDescent="0.25">
      <c r="A50" s="2" t="s">
        <v>138</v>
      </c>
      <c r="B50" s="2" t="s">
        <v>77</v>
      </c>
      <c r="C50" s="2" t="s">
        <v>79</v>
      </c>
      <c r="J50" s="2"/>
      <c r="K50" s="16"/>
    </row>
    <row r="51" spans="1:11" x14ac:dyDescent="0.25">
      <c r="A51">
        <f>6.7*10^-17</f>
        <v>6.7000000000000004E-17</v>
      </c>
      <c r="B51">
        <f>6.022*10^23</f>
        <v>6.0219999999999996E+23</v>
      </c>
      <c r="C51">
        <v>0.22151254831292869</v>
      </c>
    </row>
    <row r="52" spans="1:11" x14ac:dyDescent="0.25">
      <c r="A52" s="2" t="s">
        <v>75</v>
      </c>
      <c r="B52" s="2" t="s">
        <v>76</v>
      </c>
      <c r="C52" s="2" t="s">
        <v>135</v>
      </c>
      <c r="D52" s="2" t="s">
        <v>139</v>
      </c>
      <c r="E52" s="2" t="s">
        <v>80</v>
      </c>
      <c r="F52" s="28" t="s">
        <v>136</v>
      </c>
    </row>
    <row r="53" spans="1:11" s="24" customFormat="1" x14ac:dyDescent="0.25">
      <c r="A53" s="30" t="s">
        <v>137</v>
      </c>
      <c r="B53" s="28"/>
      <c r="D53" s="30">
        <f>[3]growth_curveA!$F$3</f>
        <v>0.22151254831292869</v>
      </c>
      <c r="E53" s="28"/>
      <c r="F53" s="30" t="s">
        <v>140</v>
      </c>
    </row>
    <row r="54" spans="1:11" x14ac:dyDescent="0.25">
      <c r="A54" t="s">
        <v>26</v>
      </c>
      <c r="B54">
        <v>65</v>
      </c>
      <c r="C54" s="17">
        <f>B54/$A$51*1000/$B$51</f>
        <v>1.6110083921144858E-3</v>
      </c>
      <c r="D54">
        <f>C54*E5</f>
        <v>0.94839009247485817</v>
      </c>
      <c r="E54" t="s">
        <v>81</v>
      </c>
      <c r="F54" s="16" t="s">
        <v>78</v>
      </c>
    </row>
    <row r="55" spans="1:11" x14ac:dyDescent="0.25">
      <c r="A55" t="s">
        <v>28</v>
      </c>
      <c r="B55">
        <v>25</v>
      </c>
      <c r="C55" s="17">
        <f>B55/$A$51*1000/$B$51</f>
        <v>6.1961861235172526E-4</v>
      </c>
      <c r="D55">
        <f>C55*E7</f>
        <v>0.63054383324479191</v>
      </c>
      <c r="E55" t="s">
        <v>81</v>
      </c>
      <c r="F55" s="16" t="s">
        <v>78</v>
      </c>
    </row>
    <row r="56" spans="1:11" x14ac:dyDescent="0.25">
      <c r="A56" t="s">
        <v>27</v>
      </c>
      <c r="B56">
        <v>200</v>
      </c>
      <c r="C56" s="17">
        <f>B56/$A$51*1000/$B$51</f>
        <v>4.9569488988138021E-3</v>
      </c>
      <c r="D56">
        <f>C56*E6</f>
        <v>1.436316340292771</v>
      </c>
      <c r="E56" t="s">
        <v>81</v>
      </c>
      <c r="F56" s="16" t="s">
        <v>78</v>
      </c>
    </row>
    <row r="57" spans="1:11" x14ac:dyDescent="0.25">
      <c r="A57" t="s">
        <v>33</v>
      </c>
      <c r="B57">
        <v>80</v>
      </c>
      <c r="C57" s="17">
        <f>B57/$A$51*1000/$B$51</f>
        <v>1.982779559525521E-3</v>
      </c>
      <c r="D57">
        <f>C57*E12</f>
        <v>1.0308142443194068</v>
      </c>
      <c r="E57" t="s">
        <v>82</v>
      </c>
      <c r="F57" s="16" t="s">
        <v>78</v>
      </c>
    </row>
    <row r="59" spans="1:11" x14ac:dyDescent="0.25">
      <c r="A59" s="28" t="s">
        <v>141</v>
      </c>
      <c r="B59" s="28">
        <v>6</v>
      </c>
      <c r="C59" s="28">
        <f>[3]growth_curveA!$A3</f>
        <v>24</v>
      </c>
      <c r="D59" s="28">
        <f>[3]growth_curveA!$A4</f>
        <v>48</v>
      </c>
      <c r="E59" s="28">
        <f>[3]growth_curveA!$A5</f>
        <v>72</v>
      </c>
      <c r="F59" s="28">
        <f>[3]growth_curveA!$A6</f>
        <v>96</v>
      </c>
      <c r="G59" s="28">
        <f>[3]growth_curveA!$A7</f>
        <v>120</v>
      </c>
      <c r="H59" s="28">
        <f>[3]growth_curveA!$A8</f>
        <v>144</v>
      </c>
      <c r="I59" s="28" t="s">
        <v>136</v>
      </c>
      <c r="J59" s="41" t="s">
        <v>146</v>
      </c>
    </row>
    <row r="60" spans="1:11" x14ac:dyDescent="0.25">
      <c r="A60" s="24" t="s">
        <v>144</v>
      </c>
      <c r="B60" s="24" t="e">
        <v>#N/A</v>
      </c>
      <c r="C60" s="24">
        <f>[3]growth_curveA!$B3*1000/(6.7*10^-17)/(6.02214129*10^23)</f>
        <v>0.1184044541573305</v>
      </c>
      <c r="D60" s="24">
        <f>[3]growth_curveA!$B4*1000/(6.7*10^-17)/(6.02214129*10^23)</f>
        <v>0.38864087531952102</v>
      </c>
      <c r="E60" s="24">
        <f>[3]growth_curveA!$B5*1000/(6.7*10^-17)/(6.02214129*10^23)</f>
        <v>1.0690820637627134</v>
      </c>
      <c r="F60" s="24">
        <f>[3]growth_curveA!$B6*1000/(6.7*10^-17)/(6.02214129*10^23)</f>
        <v>1.2463428429020524</v>
      </c>
      <c r="G60" s="24">
        <f>[3]growth_curveA!$B7*1000/(6.7*10^-17)/(6.02214129*10^23)</f>
        <v>0.31538677337019644</v>
      </c>
      <c r="H60" s="24">
        <f>[3]growth_curveA!$B8*1000/(6.7*10^-17)/(6.02214129*10^23)</f>
        <v>-0.27068331825466468</v>
      </c>
      <c r="I60" s="30" t="s">
        <v>142</v>
      </c>
    </row>
    <row r="61" spans="1:11" x14ac:dyDescent="0.25">
      <c r="A61" s="24" t="s">
        <v>145</v>
      </c>
      <c r="B61" s="24" t="e">
        <v>#N/A</v>
      </c>
      <c r="C61" s="24">
        <f>[3]growth_curveA!$C3*1000/(6.7*10^-17)/(6.02214129*10^23)</f>
        <v>0.32462064246852662</v>
      </c>
      <c r="D61" s="24">
        <f>[3]growth_curveA!$C4*1000/(6.7*10^-17)/(6.02214129*10^23)</f>
        <v>7.665699848310692E-2</v>
      </c>
      <c r="E61" s="24">
        <f>[3]growth_curveA!$C5*1000/(6.7*10^-17)/(6.02214129*10^23)</f>
        <v>9.3752329578048285E-2</v>
      </c>
      <c r="F61" s="24">
        <f>[3]growth_curveA!$C6*1000/(6.7*10^-17)/(6.02214129*10^23)</f>
        <v>5.4955039454574403E-2</v>
      </c>
      <c r="G61" s="24">
        <f>[3]growth_curveA!$C7*1000/(6.7*10^-17)/(6.02214129*10^23)</f>
        <v>-5.7281709880207888E-3</v>
      </c>
      <c r="H61" s="24">
        <f>[3]growth_curveA!$C8*1000/(6.7*10^-17)/(6.02214129*10^23)</f>
        <v>1.1035051343715415E-3</v>
      </c>
      <c r="I61" s="30" t="s">
        <v>142</v>
      </c>
    </row>
    <row r="62" spans="1:11" x14ac:dyDescent="0.25">
      <c r="A62" s="24" t="s">
        <v>143</v>
      </c>
      <c r="B62" s="24" t="e">
        <v>#N/A</v>
      </c>
      <c r="C62">
        <f>[3]growth_curveA!$F3</f>
        <v>0.22151254831292869</v>
      </c>
      <c r="D62" s="24">
        <f>[3]growth_curveA!$F4</f>
        <v>0.23264893690131397</v>
      </c>
      <c r="E62" s="24">
        <f>[3]growth_curveA!$F5</f>
        <v>0.58141719667038105</v>
      </c>
      <c r="F62" s="24">
        <f>[3]growth_curveA!$F6</f>
        <v>0.6506489411783134</v>
      </c>
      <c r="G62" s="24">
        <f>[3]growth_curveA!$F7</f>
        <v>0.15482930119108781</v>
      </c>
      <c r="H62" s="24">
        <f>[3]growth_curveA!$F8</f>
        <v>0</v>
      </c>
      <c r="I62" s="30" t="s">
        <v>142</v>
      </c>
    </row>
    <row r="64" spans="1:11" x14ac:dyDescent="0.25">
      <c r="A64" s="28" t="s">
        <v>149</v>
      </c>
      <c r="B64" s="28">
        <f>B59</f>
        <v>6</v>
      </c>
      <c r="C64" s="28">
        <f t="shared" ref="C64:H64" si="14">C59</f>
        <v>24</v>
      </c>
      <c r="D64" s="28">
        <f t="shared" si="14"/>
        <v>48</v>
      </c>
      <c r="E64" s="28">
        <f t="shared" si="14"/>
        <v>72</v>
      </c>
      <c r="F64" s="28">
        <f t="shared" si="14"/>
        <v>96</v>
      </c>
      <c r="G64" s="28">
        <f t="shared" si="14"/>
        <v>120</v>
      </c>
      <c r="H64" s="28">
        <f t="shared" si="14"/>
        <v>144</v>
      </c>
    </row>
    <row r="65" spans="1:8" x14ac:dyDescent="0.25">
      <c r="A65" s="24" t="s">
        <v>144</v>
      </c>
      <c r="B65" t="e">
        <f>B60/C13</f>
        <v>#N/A</v>
      </c>
      <c r="C65" s="24">
        <f>C60/E13</f>
        <v>8.590027781277627E-5</v>
      </c>
      <c r="D65" s="24">
        <f t="shared" ref="D65:F65" si="15">D60/F13</f>
        <v>2.1004198248420218E-4</v>
      </c>
      <c r="E65" s="24">
        <f t="shared" si="15"/>
        <v>4.0129804274780353E-4</v>
      </c>
      <c r="F65" s="24">
        <f t="shared" si="15"/>
        <v>5.742061366958241E-4</v>
      </c>
      <c r="G65" s="24"/>
      <c r="H65" s="24"/>
    </row>
    <row r="66" spans="1:8" x14ac:dyDescent="0.25">
      <c r="A66" s="24" t="s">
        <v>145</v>
      </c>
      <c r="B66" t="e">
        <f>B61/C15</f>
        <v>#N/A</v>
      </c>
      <c r="C66" s="24">
        <f>C61/E15</f>
        <v>2.1001799910540489E-4</v>
      </c>
      <c r="D66" s="24">
        <f t="shared" ref="D66:F66" si="16">D61/F15</f>
        <v>5.8868313545245289E-5</v>
      </c>
      <c r="E66" s="24">
        <f t="shared" si="16"/>
        <v>4.929535270897432E-5</v>
      </c>
      <c r="F66" s="24">
        <f t="shared" si="16"/>
        <v>2.4188585643101823E-5</v>
      </c>
      <c r="G66" s="24"/>
      <c r="H66" s="24"/>
    </row>
    <row r="67" spans="1:8" x14ac:dyDescent="0.25">
      <c r="A67" s="24" t="s">
        <v>143</v>
      </c>
      <c r="B67" t="e">
        <f>B62/C4</f>
        <v>#N/A</v>
      </c>
      <c r="C67" s="24">
        <f>C62/E4</f>
        <v>3.7419146801978022E-4</v>
      </c>
      <c r="D67" s="24">
        <f t="shared" ref="D67:F67" si="17">D62/F4</f>
        <v>1.5756737345257648E-4</v>
      </c>
      <c r="E67" s="24">
        <f t="shared" si="17"/>
        <v>9.803926372741053E-4</v>
      </c>
      <c r="F67" s="24">
        <f t="shared" si="17"/>
        <v>6.8660253987774139E-4</v>
      </c>
      <c r="G67" s="24"/>
      <c r="H67" s="24"/>
    </row>
  </sheetData>
  <sortState xmlns:xlrd2="http://schemas.microsoft.com/office/spreadsheetml/2017/richdata2" ref="M4:T23">
    <sortCondition ref="N4:N23"/>
  </sortState>
  <conditionalFormatting sqref="C28:D28 D29 D34:D35 C29:C48 D39:D48">
    <cfRule type="dataBar" priority="46">
      <dataBar>
        <cfvo type="min"/>
        <cfvo type="max"/>
        <color rgb="FF638EC6"/>
      </dataBar>
      <extLst>
        <ext xmlns:x14="http://schemas.microsoft.com/office/spreadsheetml/2009/9/main" uri="{B025F937-C7B1-47D3-B67F-A62EFF666E3E}">
          <x14:id>{802F5AB7-365F-49CD-90EF-949F6135C030}</x14:id>
        </ext>
      </extLst>
    </cfRule>
  </conditionalFormatting>
  <conditionalFormatting sqref="C28:D28 D29 D34:D35 C29:C48 D39:D48">
    <cfRule type="dataBar" priority="28">
      <dataBar>
        <cfvo type="min"/>
        <cfvo type="max"/>
        <color rgb="FF638EC6"/>
      </dataBar>
      <extLst>
        <ext xmlns:x14="http://schemas.microsoft.com/office/spreadsheetml/2009/9/main" uri="{B025F937-C7B1-47D3-B67F-A62EFF666E3E}">
          <x14:id>{28DEDBA6-EB65-4A69-A9D0-10213273B13B}</x14:id>
        </ext>
      </extLst>
    </cfRule>
  </conditionalFormatting>
  <conditionalFormatting sqref="C28:D28 D29 D34:D35 C29:C48 D39:D48">
    <cfRule type="dataBar" priority="40">
      <dataBar>
        <cfvo type="min"/>
        <cfvo type="max"/>
        <color rgb="FF638EC6"/>
      </dataBar>
      <extLst>
        <ext xmlns:x14="http://schemas.microsoft.com/office/spreadsheetml/2009/9/main" uri="{B025F937-C7B1-47D3-B67F-A62EFF666E3E}">
          <x14:id>{A7608166-EBAD-4D54-B8DA-0254C7074B28}</x14:id>
        </ext>
      </extLst>
    </cfRule>
  </conditionalFormatting>
  <conditionalFormatting sqref="E28:H48">
    <cfRule type="dataBar" priority="73">
      <dataBar>
        <cfvo type="min"/>
        <cfvo type="max"/>
        <color rgb="FF638EC6"/>
      </dataBar>
      <extLst>
        <ext xmlns:x14="http://schemas.microsoft.com/office/spreadsheetml/2009/9/main" uri="{B025F937-C7B1-47D3-B67F-A62EFF666E3E}">
          <x14:id>{342099CE-3437-4FC8-8759-E0621899A245}</x14:id>
        </ext>
      </extLst>
    </cfRule>
  </conditionalFormatting>
  <conditionalFormatting sqref="E28:H48">
    <cfRule type="dataBar" priority="75">
      <dataBar>
        <cfvo type="min"/>
        <cfvo type="max"/>
        <color rgb="FF638EC6"/>
      </dataBar>
      <extLst>
        <ext xmlns:x14="http://schemas.microsoft.com/office/spreadsheetml/2009/9/main" uri="{B025F937-C7B1-47D3-B67F-A62EFF666E3E}">
          <x14:id>{05CF9CAB-32D7-4A2C-A17B-210F6CF0D937}</x14:id>
        </ext>
      </extLst>
    </cfRule>
  </conditionalFormatting>
  <conditionalFormatting sqref="E28:H48">
    <cfRule type="dataBar" priority="77">
      <dataBar>
        <cfvo type="min"/>
        <cfvo type="max"/>
        <color rgb="FF638EC6"/>
      </dataBar>
      <extLst>
        <ext xmlns:x14="http://schemas.microsoft.com/office/spreadsheetml/2009/9/main" uri="{B025F937-C7B1-47D3-B67F-A62EFF666E3E}">
          <x14:id>{0EAEC826-D31A-4D6F-AC7D-2D6453396E0D}</x14:id>
        </ext>
      </extLst>
    </cfRule>
  </conditionalFormatting>
  <conditionalFormatting sqref="C28:H29 D34:D35 D39:D48">
    <cfRule type="dataBar" priority="15">
      <dataBar>
        <cfvo type="min"/>
        <cfvo type="max"/>
        <color rgb="FFD6007B"/>
      </dataBar>
      <extLst>
        <ext xmlns:x14="http://schemas.microsoft.com/office/spreadsheetml/2009/9/main" uri="{B025F937-C7B1-47D3-B67F-A62EFF666E3E}">
          <x14:id>{EC44D635-BC76-4A0E-B9D8-F3E7F7F48A56}</x14:id>
        </ext>
      </extLst>
    </cfRule>
  </conditionalFormatting>
  <conditionalFormatting sqref="C30:C33 E30:H33">
    <cfRule type="dataBar" priority="22">
      <dataBar>
        <cfvo type="min"/>
        <cfvo type="max"/>
        <color rgb="FF638EC6"/>
      </dataBar>
      <extLst>
        <ext xmlns:x14="http://schemas.microsoft.com/office/spreadsheetml/2009/9/main" uri="{B025F937-C7B1-47D3-B67F-A62EFF666E3E}">
          <x14:id>{792C391C-0F00-48D8-B4AA-F5FD5D34BC9C}</x14:id>
        </ext>
      </extLst>
    </cfRule>
  </conditionalFormatting>
  <conditionalFormatting sqref="C34:C35 E34:H35">
    <cfRule type="dataBar" priority="14">
      <dataBar>
        <cfvo type="min"/>
        <cfvo type="max"/>
        <color rgb="FFD6007B"/>
      </dataBar>
      <extLst>
        <ext xmlns:x14="http://schemas.microsoft.com/office/spreadsheetml/2009/9/main" uri="{B025F937-C7B1-47D3-B67F-A62EFF666E3E}">
          <x14:id>{6E7A505C-B800-44D4-B16B-50E7BEC88A85}</x14:id>
        </ext>
      </extLst>
    </cfRule>
  </conditionalFormatting>
  <conditionalFormatting sqref="C36:C38 E36:H38">
    <cfRule type="dataBar" priority="20">
      <dataBar>
        <cfvo type="min"/>
        <cfvo type="max"/>
        <color rgb="FF638EC6"/>
      </dataBar>
      <extLst>
        <ext xmlns:x14="http://schemas.microsoft.com/office/spreadsheetml/2009/9/main" uri="{B025F937-C7B1-47D3-B67F-A62EFF666E3E}">
          <x14:id>{B7C6F39F-548C-4D7C-A857-B132DCF0A79B}</x14:id>
        </ext>
      </extLst>
    </cfRule>
  </conditionalFormatting>
  <conditionalFormatting sqref="C39:C48 E39:H48">
    <cfRule type="dataBar" priority="13">
      <dataBar>
        <cfvo type="min"/>
        <cfvo type="max"/>
        <color rgb="FFD6007B"/>
      </dataBar>
      <extLst>
        <ext xmlns:x14="http://schemas.microsoft.com/office/spreadsheetml/2009/9/main" uri="{B025F937-C7B1-47D3-B67F-A62EFF666E3E}">
          <x14:id>{1673FA11-7047-44F0-B4F5-C10ED455F655}</x14:id>
        </ext>
      </extLst>
    </cfRule>
  </conditionalFormatting>
  <conditionalFormatting sqref="D30:D33">
    <cfRule type="dataBar" priority="10">
      <dataBar>
        <cfvo type="min"/>
        <cfvo type="max"/>
        <color rgb="FF638EC6"/>
      </dataBar>
      <extLst>
        <ext xmlns:x14="http://schemas.microsoft.com/office/spreadsheetml/2009/9/main" uri="{B025F937-C7B1-47D3-B67F-A62EFF666E3E}">
          <x14:id>{E2E187DB-673C-402B-8662-F47A212EDCFD}</x14:id>
        </ext>
      </extLst>
    </cfRule>
  </conditionalFormatting>
  <conditionalFormatting sqref="D30:D33">
    <cfRule type="dataBar" priority="11">
      <dataBar>
        <cfvo type="min"/>
        <cfvo type="max"/>
        <color rgb="FF638EC6"/>
      </dataBar>
      <extLst>
        <ext xmlns:x14="http://schemas.microsoft.com/office/spreadsheetml/2009/9/main" uri="{B025F937-C7B1-47D3-B67F-A62EFF666E3E}">
          <x14:id>{B1191165-4562-4387-8AC2-02C0F3448FF8}</x14:id>
        </ext>
      </extLst>
    </cfRule>
  </conditionalFormatting>
  <conditionalFormatting sqref="D30:D33">
    <cfRule type="dataBar" priority="12">
      <dataBar>
        <cfvo type="min"/>
        <cfvo type="max"/>
        <color rgb="FF638EC6"/>
      </dataBar>
      <extLst>
        <ext xmlns:x14="http://schemas.microsoft.com/office/spreadsheetml/2009/9/main" uri="{B025F937-C7B1-47D3-B67F-A62EFF666E3E}">
          <x14:id>{DCA8A734-2704-4A4A-B97E-56E8AAAD0AB1}</x14:id>
        </ext>
      </extLst>
    </cfRule>
  </conditionalFormatting>
  <conditionalFormatting sqref="D30:D33">
    <cfRule type="dataBar" priority="9">
      <dataBar>
        <cfvo type="min"/>
        <cfvo type="max"/>
        <color rgb="FF638EC6"/>
      </dataBar>
      <extLst>
        <ext xmlns:x14="http://schemas.microsoft.com/office/spreadsheetml/2009/9/main" uri="{B025F937-C7B1-47D3-B67F-A62EFF666E3E}">
          <x14:id>{DAE9CB50-DB18-4A96-A3B0-86653CAF3DD0}</x14:id>
        </ext>
      </extLst>
    </cfRule>
  </conditionalFormatting>
  <conditionalFormatting sqref="D36:D38">
    <cfRule type="dataBar" priority="6">
      <dataBar>
        <cfvo type="min"/>
        <cfvo type="max"/>
        <color rgb="FF638EC6"/>
      </dataBar>
      <extLst>
        <ext xmlns:x14="http://schemas.microsoft.com/office/spreadsheetml/2009/9/main" uri="{B025F937-C7B1-47D3-B67F-A62EFF666E3E}">
          <x14:id>{01C6BFA5-5B97-46F1-9469-C26C568CC67D}</x14:id>
        </ext>
      </extLst>
    </cfRule>
  </conditionalFormatting>
  <conditionalFormatting sqref="D36:D38">
    <cfRule type="dataBar" priority="7">
      <dataBar>
        <cfvo type="min"/>
        <cfvo type="max"/>
        <color rgb="FF638EC6"/>
      </dataBar>
      <extLst>
        <ext xmlns:x14="http://schemas.microsoft.com/office/spreadsheetml/2009/9/main" uri="{B025F937-C7B1-47D3-B67F-A62EFF666E3E}">
          <x14:id>{C2A72D06-0EF8-4DE7-A8D1-01BA0C549573}</x14:id>
        </ext>
      </extLst>
    </cfRule>
  </conditionalFormatting>
  <conditionalFormatting sqref="D36:D38">
    <cfRule type="dataBar" priority="8">
      <dataBar>
        <cfvo type="min"/>
        <cfvo type="max"/>
        <color rgb="FF638EC6"/>
      </dataBar>
      <extLst>
        <ext xmlns:x14="http://schemas.microsoft.com/office/spreadsheetml/2009/9/main" uri="{B025F937-C7B1-47D3-B67F-A62EFF666E3E}">
          <x14:id>{601BC0FF-AA97-41B6-AFC5-D8387C29644A}</x14:id>
        </ext>
      </extLst>
    </cfRule>
  </conditionalFormatting>
  <conditionalFormatting sqref="D36:D38">
    <cfRule type="dataBar" priority="5">
      <dataBar>
        <cfvo type="min"/>
        <cfvo type="max"/>
        <color rgb="FF638EC6"/>
      </dataBar>
      <extLst>
        <ext xmlns:x14="http://schemas.microsoft.com/office/spreadsheetml/2009/9/main" uri="{B025F937-C7B1-47D3-B67F-A62EFF666E3E}">
          <x14:id>{B4C96862-4CEF-4B96-BE5D-834A4AAF325A}</x14:id>
        </ext>
      </extLst>
    </cfRule>
  </conditionalFormatting>
  <conditionalFormatting sqref="C60:H60 C62:H62">
    <cfRule type="dataBar" priority="4">
      <dataBar>
        <cfvo type="min"/>
        <cfvo type="max"/>
        <color rgb="FF638EC6"/>
      </dataBar>
      <extLst>
        <ext xmlns:x14="http://schemas.microsoft.com/office/spreadsheetml/2009/9/main" uri="{B025F937-C7B1-47D3-B67F-A62EFF666E3E}">
          <x14:id>{CC96C41D-CFF8-4671-AB45-510C694376D4}</x14:id>
        </ext>
      </extLst>
    </cfRule>
  </conditionalFormatting>
  <conditionalFormatting sqref="C61:H61">
    <cfRule type="dataBar" priority="2">
      <dataBar>
        <cfvo type="min"/>
        <cfvo type="max"/>
        <color rgb="FF638EC6"/>
      </dataBar>
      <extLst>
        <ext xmlns:x14="http://schemas.microsoft.com/office/spreadsheetml/2009/9/main" uri="{B025F937-C7B1-47D3-B67F-A62EFF666E3E}">
          <x14:id>{A7CCC344-5808-442D-A8C2-E1B6CE5FC243}</x14:id>
        </ext>
      </extLst>
    </cfRule>
  </conditionalFormatting>
  <conditionalFormatting sqref="O29:O48">
    <cfRule type="colorScale" priority="1">
      <colorScale>
        <cfvo type="min"/>
        <cfvo type="percentile" val="50"/>
        <cfvo type="max"/>
        <color rgb="FFF8696B"/>
        <color rgb="FFFFEB84"/>
        <color rgb="FF63BE7B"/>
      </colorScale>
    </cfRule>
  </conditionalFormatting>
  <hyperlinks>
    <hyperlink ref="F54" r:id="rId1" xr:uid="{00000000-0004-0000-0100-000000000000}"/>
    <hyperlink ref="F55:F57" r:id="rId2" display="Large-scale metabolome analysis and quantitative integration with genomics and proteomics data in Mycoplasma pneumoniae." xr:uid="{00000000-0004-0000-0100-000001000000}"/>
  </hyperlinks>
  <pageMargins left="0.7" right="0.7" top="0.75" bottom="0.75" header="0.3" footer="0.3"/>
  <pageSetup orientation="portrait" r:id="rId3"/>
  <extLst>
    <ext xmlns:x14="http://schemas.microsoft.com/office/spreadsheetml/2009/9/main" uri="{78C0D931-6437-407d-A8EE-F0AAD7539E65}">
      <x14:conditionalFormattings>
        <x14:conditionalFormatting xmlns:xm="http://schemas.microsoft.com/office/excel/2006/main">
          <x14:cfRule type="dataBar" id="{802F5AB7-365F-49CD-90EF-949F6135C030}">
            <x14:dataBar minLength="0" maxLength="100" border="1" negativeBarBorderColorSameAsPositive="0">
              <x14:cfvo type="autoMin"/>
              <x14:cfvo type="autoMax"/>
              <x14:borderColor rgb="FF638EC6"/>
              <x14:negativeFillColor rgb="FFFF0000"/>
              <x14:negativeBorderColor rgb="FFFF0000"/>
              <x14:axisColor rgb="FF000000"/>
            </x14:dataBar>
          </x14:cfRule>
          <xm:sqref>C28:D28 D29 D34:D35 C29:C48 D39:D48</xm:sqref>
        </x14:conditionalFormatting>
        <x14:conditionalFormatting xmlns:xm="http://schemas.microsoft.com/office/excel/2006/main">
          <x14:cfRule type="dataBar" id="{28DEDBA6-EB65-4A69-A9D0-10213273B13B}">
            <x14:dataBar minLength="0" maxLength="100" border="1" negativeBarBorderColorSameAsPositive="0">
              <x14:cfvo type="autoMin"/>
              <x14:cfvo type="autoMax"/>
              <x14:borderColor rgb="FF638EC6"/>
              <x14:negativeFillColor rgb="FFFF0000"/>
              <x14:negativeBorderColor rgb="FFFF0000"/>
              <x14:axisColor rgb="FF000000"/>
            </x14:dataBar>
          </x14:cfRule>
          <xm:sqref>C28:D28 D29 D34:D35 C29:C48 D39:D48</xm:sqref>
        </x14:conditionalFormatting>
        <x14:conditionalFormatting xmlns:xm="http://schemas.microsoft.com/office/excel/2006/main">
          <x14:cfRule type="dataBar" id="{A7608166-EBAD-4D54-B8DA-0254C7074B28}">
            <x14:dataBar minLength="0" maxLength="100" border="1" negativeBarBorderColorSameAsPositive="0">
              <x14:cfvo type="autoMin"/>
              <x14:cfvo type="autoMax"/>
              <x14:borderColor rgb="FF638EC6"/>
              <x14:negativeFillColor rgb="FFFF0000"/>
              <x14:negativeBorderColor rgb="FFFF0000"/>
              <x14:axisColor rgb="FF000000"/>
            </x14:dataBar>
          </x14:cfRule>
          <xm:sqref>C28:D28 D29 D34:D35 C29:C48 D39:D48</xm:sqref>
        </x14:conditionalFormatting>
        <x14:conditionalFormatting xmlns:xm="http://schemas.microsoft.com/office/excel/2006/main">
          <x14:cfRule type="dataBar" id="{342099CE-3437-4FC8-8759-E0621899A245}">
            <x14:dataBar minLength="0" maxLength="100" border="1" negativeBarBorderColorSameAsPositive="0">
              <x14:cfvo type="autoMin"/>
              <x14:cfvo type="autoMax"/>
              <x14:borderColor rgb="FF638EC6"/>
              <x14:negativeFillColor rgb="FFFF0000"/>
              <x14:negativeBorderColor rgb="FFFF0000"/>
              <x14:axisColor rgb="FF000000"/>
            </x14:dataBar>
          </x14:cfRule>
          <xm:sqref>E28:H48</xm:sqref>
        </x14:conditionalFormatting>
        <x14:conditionalFormatting xmlns:xm="http://schemas.microsoft.com/office/excel/2006/main">
          <x14:cfRule type="dataBar" id="{05CF9CAB-32D7-4A2C-A17B-210F6CF0D937}">
            <x14:dataBar minLength="0" maxLength="100" border="1" negativeBarBorderColorSameAsPositive="0">
              <x14:cfvo type="autoMin"/>
              <x14:cfvo type="autoMax"/>
              <x14:borderColor rgb="FF638EC6"/>
              <x14:negativeFillColor rgb="FFFF0000"/>
              <x14:negativeBorderColor rgb="FFFF0000"/>
              <x14:axisColor rgb="FF000000"/>
            </x14:dataBar>
          </x14:cfRule>
          <xm:sqref>E28:H48</xm:sqref>
        </x14:conditionalFormatting>
        <x14:conditionalFormatting xmlns:xm="http://schemas.microsoft.com/office/excel/2006/main">
          <x14:cfRule type="dataBar" id="{0EAEC826-D31A-4D6F-AC7D-2D6453396E0D}">
            <x14:dataBar minLength="0" maxLength="100" border="1" negativeBarBorderColorSameAsPositive="0">
              <x14:cfvo type="autoMin"/>
              <x14:cfvo type="autoMax"/>
              <x14:borderColor rgb="FF638EC6"/>
              <x14:negativeFillColor rgb="FFFF0000"/>
              <x14:negativeBorderColor rgb="FFFF0000"/>
              <x14:axisColor rgb="FF000000"/>
            </x14:dataBar>
          </x14:cfRule>
          <xm:sqref>E28:H48</xm:sqref>
        </x14:conditionalFormatting>
        <x14:conditionalFormatting xmlns:xm="http://schemas.microsoft.com/office/excel/2006/main">
          <x14:cfRule type="dataBar" id="{EC44D635-BC76-4A0E-B9D8-F3E7F7F48A56}">
            <x14:dataBar minLength="0" maxLength="100" border="1" negativeBarBorderColorSameAsPositive="0">
              <x14:cfvo type="autoMin"/>
              <x14:cfvo type="autoMax"/>
              <x14:borderColor rgb="FFD6007B"/>
              <x14:negativeFillColor rgb="FFFF0000"/>
              <x14:negativeBorderColor rgb="FFFF0000"/>
              <x14:axisColor rgb="FF000000"/>
            </x14:dataBar>
          </x14:cfRule>
          <xm:sqref>C28:H29 D34:D35 D39:D48</xm:sqref>
        </x14:conditionalFormatting>
        <x14:conditionalFormatting xmlns:xm="http://schemas.microsoft.com/office/excel/2006/main">
          <x14:cfRule type="dataBar" id="{792C391C-0F00-48D8-B4AA-F5FD5D34BC9C}">
            <x14:dataBar minLength="0" maxLength="100" border="1" negativeBarBorderColorSameAsPositive="0">
              <x14:cfvo type="autoMin"/>
              <x14:cfvo type="autoMax"/>
              <x14:borderColor rgb="FF638EC6"/>
              <x14:negativeFillColor rgb="FFFF0000"/>
              <x14:negativeBorderColor rgb="FFFF0000"/>
              <x14:axisColor rgb="FF000000"/>
            </x14:dataBar>
          </x14:cfRule>
          <xm:sqref>C30:C33 E30:H33</xm:sqref>
        </x14:conditionalFormatting>
        <x14:conditionalFormatting xmlns:xm="http://schemas.microsoft.com/office/excel/2006/main">
          <x14:cfRule type="dataBar" id="{6E7A505C-B800-44D4-B16B-50E7BEC88A85}">
            <x14:dataBar minLength="0" maxLength="100" border="1" negativeBarBorderColorSameAsPositive="0">
              <x14:cfvo type="autoMin"/>
              <x14:cfvo type="autoMax"/>
              <x14:borderColor rgb="FFD6007B"/>
              <x14:negativeFillColor rgb="FFFF0000"/>
              <x14:negativeBorderColor rgb="FFFF0000"/>
              <x14:axisColor rgb="FF000000"/>
            </x14:dataBar>
          </x14:cfRule>
          <xm:sqref>C34:C35 E34:H35</xm:sqref>
        </x14:conditionalFormatting>
        <x14:conditionalFormatting xmlns:xm="http://schemas.microsoft.com/office/excel/2006/main">
          <x14:cfRule type="dataBar" id="{B7C6F39F-548C-4D7C-A857-B132DCF0A79B}">
            <x14:dataBar minLength="0" maxLength="100" border="1" negativeBarBorderColorSameAsPositive="0">
              <x14:cfvo type="autoMin"/>
              <x14:cfvo type="autoMax"/>
              <x14:borderColor rgb="FF638EC6"/>
              <x14:negativeFillColor rgb="FFFF0000"/>
              <x14:negativeBorderColor rgb="FFFF0000"/>
              <x14:axisColor rgb="FF000000"/>
            </x14:dataBar>
          </x14:cfRule>
          <xm:sqref>C36:C38 E36:H38</xm:sqref>
        </x14:conditionalFormatting>
        <x14:conditionalFormatting xmlns:xm="http://schemas.microsoft.com/office/excel/2006/main">
          <x14:cfRule type="dataBar" id="{1673FA11-7047-44F0-B4F5-C10ED455F655}">
            <x14:dataBar minLength="0" maxLength="100" border="1" negativeBarBorderColorSameAsPositive="0">
              <x14:cfvo type="autoMin"/>
              <x14:cfvo type="autoMax"/>
              <x14:borderColor rgb="FFD6007B"/>
              <x14:negativeFillColor rgb="FFFF0000"/>
              <x14:negativeBorderColor rgb="FFFF0000"/>
              <x14:axisColor rgb="FF000000"/>
            </x14:dataBar>
          </x14:cfRule>
          <xm:sqref>C39:C48 E39:H48</xm:sqref>
        </x14:conditionalFormatting>
        <x14:conditionalFormatting xmlns:xm="http://schemas.microsoft.com/office/excel/2006/main">
          <x14:cfRule type="dataBar" id="{E2E187DB-673C-402B-8662-F47A212EDCFD}">
            <x14:dataBar minLength="0" maxLength="100" border="1" negativeBarBorderColorSameAsPositive="0">
              <x14:cfvo type="autoMin"/>
              <x14:cfvo type="autoMax"/>
              <x14:borderColor rgb="FF638EC6"/>
              <x14:negativeFillColor rgb="FFFF0000"/>
              <x14:negativeBorderColor rgb="FFFF0000"/>
              <x14:axisColor rgb="FF000000"/>
            </x14:dataBar>
          </x14:cfRule>
          <xm:sqref>D30:D33</xm:sqref>
        </x14:conditionalFormatting>
        <x14:conditionalFormatting xmlns:xm="http://schemas.microsoft.com/office/excel/2006/main">
          <x14:cfRule type="dataBar" id="{B1191165-4562-4387-8AC2-02C0F3448FF8}">
            <x14:dataBar minLength="0" maxLength="100" border="1" negativeBarBorderColorSameAsPositive="0">
              <x14:cfvo type="autoMin"/>
              <x14:cfvo type="autoMax"/>
              <x14:borderColor rgb="FF638EC6"/>
              <x14:negativeFillColor rgb="FFFF0000"/>
              <x14:negativeBorderColor rgb="FFFF0000"/>
              <x14:axisColor rgb="FF000000"/>
            </x14:dataBar>
          </x14:cfRule>
          <xm:sqref>D30:D33</xm:sqref>
        </x14:conditionalFormatting>
        <x14:conditionalFormatting xmlns:xm="http://schemas.microsoft.com/office/excel/2006/main">
          <x14:cfRule type="dataBar" id="{DCA8A734-2704-4A4A-B97E-56E8AAAD0AB1}">
            <x14:dataBar minLength="0" maxLength="100" border="1" negativeBarBorderColorSameAsPositive="0">
              <x14:cfvo type="autoMin"/>
              <x14:cfvo type="autoMax"/>
              <x14:borderColor rgb="FF638EC6"/>
              <x14:negativeFillColor rgb="FFFF0000"/>
              <x14:negativeBorderColor rgb="FFFF0000"/>
              <x14:axisColor rgb="FF000000"/>
            </x14:dataBar>
          </x14:cfRule>
          <xm:sqref>D30:D33</xm:sqref>
        </x14:conditionalFormatting>
        <x14:conditionalFormatting xmlns:xm="http://schemas.microsoft.com/office/excel/2006/main">
          <x14:cfRule type="dataBar" id="{DAE9CB50-DB18-4A96-A3B0-86653CAF3DD0}">
            <x14:dataBar minLength="0" maxLength="100" border="1" negativeBarBorderColorSameAsPositive="0">
              <x14:cfvo type="autoMin"/>
              <x14:cfvo type="autoMax"/>
              <x14:borderColor rgb="FF638EC6"/>
              <x14:negativeFillColor rgb="FFFF0000"/>
              <x14:negativeBorderColor rgb="FFFF0000"/>
              <x14:axisColor rgb="FF000000"/>
            </x14:dataBar>
          </x14:cfRule>
          <xm:sqref>D30:D33</xm:sqref>
        </x14:conditionalFormatting>
        <x14:conditionalFormatting xmlns:xm="http://schemas.microsoft.com/office/excel/2006/main">
          <x14:cfRule type="dataBar" id="{01C6BFA5-5B97-46F1-9469-C26C568CC67D}">
            <x14:dataBar minLength="0" maxLength="100" border="1" negativeBarBorderColorSameAsPositive="0">
              <x14:cfvo type="autoMin"/>
              <x14:cfvo type="autoMax"/>
              <x14:borderColor rgb="FF638EC6"/>
              <x14:negativeFillColor rgb="FFFF0000"/>
              <x14:negativeBorderColor rgb="FFFF0000"/>
              <x14:axisColor rgb="FF000000"/>
            </x14:dataBar>
          </x14:cfRule>
          <xm:sqref>D36:D38</xm:sqref>
        </x14:conditionalFormatting>
        <x14:conditionalFormatting xmlns:xm="http://schemas.microsoft.com/office/excel/2006/main">
          <x14:cfRule type="dataBar" id="{C2A72D06-0EF8-4DE7-A8D1-01BA0C549573}">
            <x14:dataBar minLength="0" maxLength="100" border="1" negativeBarBorderColorSameAsPositive="0">
              <x14:cfvo type="autoMin"/>
              <x14:cfvo type="autoMax"/>
              <x14:borderColor rgb="FF638EC6"/>
              <x14:negativeFillColor rgb="FFFF0000"/>
              <x14:negativeBorderColor rgb="FFFF0000"/>
              <x14:axisColor rgb="FF000000"/>
            </x14:dataBar>
          </x14:cfRule>
          <xm:sqref>D36:D38</xm:sqref>
        </x14:conditionalFormatting>
        <x14:conditionalFormatting xmlns:xm="http://schemas.microsoft.com/office/excel/2006/main">
          <x14:cfRule type="dataBar" id="{601BC0FF-AA97-41B6-AFC5-D8387C29644A}">
            <x14:dataBar minLength="0" maxLength="100" border="1" negativeBarBorderColorSameAsPositive="0">
              <x14:cfvo type="autoMin"/>
              <x14:cfvo type="autoMax"/>
              <x14:borderColor rgb="FF638EC6"/>
              <x14:negativeFillColor rgb="FFFF0000"/>
              <x14:negativeBorderColor rgb="FFFF0000"/>
              <x14:axisColor rgb="FF000000"/>
            </x14:dataBar>
          </x14:cfRule>
          <xm:sqref>D36:D38</xm:sqref>
        </x14:conditionalFormatting>
        <x14:conditionalFormatting xmlns:xm="http://schemas.microsoft.com/office/excel/2006/main">
          <x14:cfRule type="dataBar" id="{B4C96862-4CEF-4B96-BE5D-834A4AAF325A}">
            <x14:dataBar minLength="0" maxLength="100" border="1" negativeBarBorderColorSameAsPositive="0">
              <x14:cfvo type="autoMin"/>
              <x14:cfvo type="autoMax"/>
              <x14:borderColor rgb="FF638EC6"/>
              <x14:negativeFillColor rgb="FFFF0000"/>
              <x14:negativeBorderColor rgb="FFFF0000"/>
              <x14:axisColor rgb="FF000000"/>
            </x14:dataBar>
          </x14:cfRule>
          <xm:sqref>D36:D38</xm:sqref>
        </x14:conditionalFormatting>
        <x14:conditionalFormatting xmlns:xm="http://schemas.microsoft.com/office/excel/2006/main">
          <x14:cfRule type="dataBar" id="{CC96C41D-CFF8-4671-AB45-510C694376D4}">
            <x14:dataBar minLength="0" maxLength="100" border="1" negativeBarBorderColorSameAsPositive="0">
              <x14:cfvo type="autoMin"/>
              <x14:cfvo type="autoMax"/>
              <x14:borderColor rgb="FF638EC6"/>
              <x14:negativeFillColor rgb="FFFF0000"/>
              <x14:negativeBorderColor rgb="FFFF0000"/>
              <x14:axisColor rgb="FF000000"/>
            </x14:dataBar>
          </x14:cfRule>
          <xm:sqref>C60:H60 C62:H62</xm:sqref>
        </x14:conditionalFormatting>
        <x14:conditionalFormatting xmlns:xm="http://schemas.microsoft.com/office/excel/2006/main">
          <x14:cfRule type="dataBar" id="{A7CCC344-5808-442D-A8C2-E1B6CE5FC243}">
            <x14:dataBar minLength="0" maxLength="100" border="1" negativeBarBorderColorSameAsPositive="0">
              <x14:cfvo type="autoMin"/>
              <x14:cfvo type="autoMax"/>
              <x14:borderColor rgb="FF638EC6"/>
              <x14:negativeFillColor rgb="FFFF0000"/>
              <x14:negativeBorderColor rgb="FFFF0000"/>
              <x14:axisColor rgb="FF000000"/>
            </x14:dataBar>
          </x14:cfRule>
          <xm:sqref>C61:H61</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H3"/>
  <sheetViews>
    <sheetView topLeftCell="O1" workbookViewId="0">
      <selection activeCell="AD6" sqref="AD6"/>
    </sheetView>
  </sheetViews>
  <sheetFormatPr defaultColWidth="8.85546875" defaultRowHeight="15" x14ac:dyDescent="0.25"/>
  <cols>
    <col min="1" max="16384" width="8.85546875" style="1"/>
  </cols>
  <sheetData>
    <row r="1" spans="1:34" x14ac:dyDescent="0.3">
      <c r="A1" s="29" t="s">
        <v>17</v>
      </c>
      <c r="B1" s="36" t="s">
        <v>0</v>
      </c>
      <c r="C1" s="36" t="s">
        <v>1</v>
      </c>
      <c r="D1" s="36" t="s">
        <v>2</v>
      </c>
      <c r="E1" s="36" t="s">
        <v>3</v>
      </c>
      <c r="F1" s="36" t="s">
        <v>4</v>
      </c>
      <c r="G1" s="36" t="s">
        <v>5</v>
      </c>
      <c r="H1" s="36" t="s">
        <v>6</v>
      </c>
      <c r="I1" s="36" t="s">
        <v>7</v>
      </c>
      <c r="J1" s="36" t="s">
        <v>8</v>
      </c>
      <c r="K1" s="36" t="s">
        <v>9</v>
      </c>
      <c r="L1" s="36" t="s">
        <v>10</v>
      </c>
      <c r="M1" s="36" t="s">
        <v>11</v>
      </c>
      <c r="N1" s="36" t="s">
        <v>12</v>
      </c>
      <c r="O1" s="36" t="s">
        <v>13</v>
      </c>
      <c r="P1" s="36" t="s">
        <v>14</v>
      </c>
      <c r="Q1" s="36" t="s">
        <v>15</v>
      </c>
      <c r="R1" s="36" t="s">
        <v>16</v>
      </c>
      <c r="S1" s="1" t="s">
        <v>25</v>
      </c>
      <c r="T1" s="1" t="s">
        <v>26</v>
      </c>
      <c r="U1" s="1" t="s">
        <v>27</v>
      </c>
      <c r="V1" s="1" t="s">
        <v>28</v>
      </c>
      <c r="W1" s="1" t="s">
        <v>30</v>
      </c>
      <c r="X1" s="1" t="s">
        <v>32</v>
      </c>
      <c r="Y1" s="1" t="s">
        <v>33</v>
      </c>
      <c r="Z1" s="1" t="s">
        <v>34</v>
      </c>
      <c r="AA1" s="1" t="s">
        <v>35</v>
      </c>
      <c r="AB1" s="1" t="s">
        <v>36</v>
      </c>
      <c r="AC1" s="1" t="s">
        <v>63</v>
      </c>
      <c r="AD1" s="1" t="s">
        <v>143</v>
      </c>
      <c r="AE1" s="1" t="s">
        <v>144</v>
      </c>
      <c r="AF1" s="1" t="s">
        <v>145</v>
      </c>
      <c r="AH1" s="1" t="s">
        <v>153</v>
      </c>
    </row>
    <row r="2" spans="1:34" x14ac:dyDescent="0.3">
      <c r="A2" s="29" t="s">
        <v>93</v>
      </c>
      <c r="B2" s="40" t="s">
        <v>94</v>
      </c>
      <c r="C2" s="1" t="s">
        <v>95</v>
      </c>
      <c r="D2" s="40" t="s">
        <v>96</v>
      </c>
      <c r="E2" s="40" t="s">
        <v>97</v>
      </c>
      <c r="F2" s="40" t="s">
        <v>111</v>
      </c>
      <c r="G2" s="1" t="s">
        <v>98</v>
      </c>
      <c r="H2" s="40" t="s">
        <v>99</v>
      </c>
      <c r="I2" s="40" t="s">
        <v>100</v>
      </c>
      <c r="J2" s="40" t="s">
        <v>101</v>
      </c>
      <c r="K2" s="40" t="s">
        <v>102</v>
      </c>
      <c r="L2" s="40" t="s">
        <v>103</v>
      </c>
      <c r="M2" s="40" t="s">
        <v>104</v>
      </c>
      <c r="N2" s="40" t="s">
        <v>105</v>
      </c>
      <c r="O2" s="40" t="s">
        <v>106</v>
      </c>
      <c r="P2" s="40" t="s">
        <v>107</v>
      </c>
      <c r="Q2" s="40" t="s">
        <v>108</v>
      </c>
      <c r="R2" s="40" t="s">
        <v>109</v>
      </c>
      <c r="S2" s="1" t="s">
        <v>46</v>
      </c>
      <c r="T2" s="1" t="s">
        <v>47</v>
      </c>
      <c r="U2" s="1" t="s">
        <v>48</v>
      </c>
      <c r="V2" s="1" t="s">
        <v>49</v>
      </c>
      <c r="W2" s="1" t="s">
        <v>51</v>
      </c>
      <c r="X2" s="1" t="s">
        <v>52</v>
      </c>
      <c r="Y2" s="1" t="s">
        <v>53</v>
      </c>
      <c r="Z2" s="1" t="s">
        <v>54</v>
      </c>
      <c r="AA2" s="22" t="s">
        <v>64</v>
      </c>
      <c r="AB2" s="22" t="s">
        <v>69</v>
      </c>
      <c r="AC2" s="22" t="s">
        <v>85</v>
      </c>
      <c r="AD2" s="1" t="s">
        <v>143</v>
      </c>
      <c r="AE2" s="1" t="s">
        <v>144</v>
      </c>
      <c r="AF2" s="1" t="s">
        <v>145</v>
      </c>
      <c r="AH2" s="1" t="s">
        <v>152</v>
      </c>
    </row>
    <row r="3" spans="1:34" x14ac:dyDescent="0.3">
      <c r="A3" s="43" t="s">
        <v>18</v>
      </c>
      <c r="B3" s="1">
        <f>INDEX(MetaboliteCon!$C3:$C18,MATCH('24h_CopasiData'!B2,MetaboliteCon!$B3:$B18,0))</f>
        <v>1.3300675017551214E-2</v>
      </c>
      <c r="C3" s="1">
        <f>INDEX(MetaboliteCon!$C3:$C18,MATCH('24h_CopasiData'!C2,MetaboliteCon!$B3:$B18,0))</f>
        <v>1.2389363899612698</v>
      </c>
      <c r="D3" s="1">
        <f>INDEX(MetaboliteCon!$C3:$C18,MATCH('24h_CopasiData'!D2,MetaboliteCon!$B3:$B18,0))</f>
        <v>0.56336818609100092</v>
      </c>
      <c r="E3" s="1">
        <f>INDEX(MetaboliteCon!$C3:$C18,MATCH('24h_CopasiData'!E2,MetaboliteCon!$B3:$B18,0))</f>
        <v>3.9069599056276803E-3</v>
      </c>
      <c r="F3" s="1">
        <f>INDEX(MetaboliteCon!$C3:$C18,MATCH('24h_CopasiData'!F2,MetaboliteCon!$B3:$B18,0))</f>
        <v>4.916760236965332E-3</v>
      </c>
      <c r="G3" s="1">
        <f>INDEX(MetaboliteCon!$C3:$C18,MATCH('24h_CopasiData'!G2,MetaboliteCon!$B3:$B18,0))</f>
        <v>9.9844283760139295E-6</v>
      </c>
      <c r="H3" s="1">
        <f>INDEX(MetaboliteCon!$C3:$C18,MATCH('24h_CopasiData'!H2,MetaboliteCon!$B3:$B18,0))</f>
        <v>3.1092680419204814E-2</v>
      </c>
      <c r="I3" s="1">
        <f>INDEX(MetaboliteCon!$C3:$C18,MATCH('24h_CopasiData'!I2,MetaboliteCon!$B3:$B18,0))</f>
        <v>5.9034480912990642E-2</v>
      </c>
      <c r="J3" s="1">
        <f>INDEX(MetaboliteCon!$C3:$C18,MATCH('24h_CopasiData'!J2,MetaboliteCon!$B3:$B18,0))</f>
        <v>3.1723467928515457E-2</v>
      </c>
      <c r="K3" s="1">
        <f>INDEX(MetaboliteCon!$C3:$C18,MATCH('24h_CopasiData'!K2,MetaboliteCon!$B3:$B18,0))</f>
        <v>2.7710070832295045E-2</v>
      </c>
      <c r="L3" s="1">
        <f>INDEX(MetaboliteCon!$C3:$C18,MATCH('24h_CopasiData'!L2,MetaboliteCon!$B3:$B18,0))</f>
        <v>60.317</v>
      </c>
      <c r="M3" s="1">
        <f>INDEX(MetaboliteCon!$C3:$C18,MATCH('24h_CopasiData'!M2,MetaboliteCon!$B3:$B18,0))</f>
        <v>3.1380672332844801</v>
      </c>
      <c r="N3" s="1">
        <f>INDEX(MetaboliteCon!$C3:$C18,MATCH('24h_CopasiData'!N2,MetaboliteCon!$B3:$B18,0))</f>
        <v>0.13696370629346688</v>
      </c>
      <c r="O3" s="1">
        <f>INDEX(MetaboliteCon!$C3:$C18,MATCH('24h_CopasiData'!O2,MetaboliteCon!$B3:$B18,0))</f>
        <v>6.8763970578515812E-2</v>
      </c>
      <c r="P3" s="1">
        <f>INDEX(MetaboliteCon!$C3:$C18,MATCH('24h_CopasiData'!P2,MetaboliteCon!$B3:$B18,0))</f>
        <v>0.27080000961008899</v>
      </c>
      <c r="Q3" s="1">
        <f>INDEX(MetaboliteCon!$C3:$C18,MATCH('24h_CopasiData'!Q2,MetaboliteCon!$B3:$B18,0))</f>
        <v>9.9258620544323399</v>
      </c>
      <c r="R3" s="1" t="e">
        <f>INDEX(MetaboliteCon!$C3:$C18,MATCH('24h_CopasiData'!#REF!,MetaboliteCon!$B3:$B18,0))</f>
        <v>#REF!</v>
      </c>
      <c r="S3" s="40">
        <f>INDEX('CopyNumber-flux'!$M$4:$M$23,MATCH(S2,'CopyNumber-flux'!$L$4:$L$23))</f>
        <v>851.83350000000007</v>
      </c>
      <c r="T3" s="40">
        <f>INDEX('CopyNumber-flux'!$M$4:$M$23,MATCH(T2,'CopyNumber-flux'!$L$4:$L$23))</f>
        <v>971.83449999999993</v>
      </c>
      <c r="U3" s="40">
        <f>INDEX('CopyNumber-flux'!$M$4:$M$23,MATCH(U2,'CopyNumber-flux'!$L$4:$L$23))</f>
        <v>510.41899999999993</v>
      </c>
      <c r="V3" s="40">
        <f>INDEX('CopyNumber-flux'!$M$4:$M$23,MATCH(V2,'CopyNumber-flux'!$L$4:$L$23))</f>
        <v>1354.8954999999999</v>
      </c>
      <c r="W3" s="40">
        <f>INDEX('CopyNumber-flux'!$M$4:$M$23,MATCH(W2,'CopyNumber-flux'!$L$4:$L$23))</f>
        <v>5392.31</v>
      </c>
      <c r="X3" s="40">
        <f>INDEX('CopyNumber-flux'!$M$4:$M$23,MATCH(X2,'CopyNumber-flux'!$L$4:$L$23))</f>
        <v>2485.3150000000001</v>
      </c>
      <c r="Y3" s="40">
        <f>INDEX('CopyNumber-flux'!$M$4:$M$23,MATCH(Y2,'CopyNumber-flux'!$L$4:$L$23))</f>
        <v>646.49550000000011</v>
      </c>
      <c r="Z3" s="40">
        <f>INDEX('CopyNumber-flux'!$M$4:$M$23,MATCH(Z2,'CopyNumber-flux'!$L$4:$L$23))</f>
        <v>2067.9330000000004</v>
      </c>
      <c r="AA3" s="40">
        <f>INDEX('CopyNumber-flux'!$M$4:$M$23,MATCH(AA2,'CopyNumber-flux'!$L$4:$L$23))</f>
        <v>4907.9800000000005</v>
      </c>
      <c r="AB3" s="40">
        <f>INDEX('CopyNumber-flux'!$M$4:$M$23,MATCH(AB2,'CopyNumber-flux'!$L$4:$L$23))</f>
        <v>2113.3595</v>
      </c>
      <c r="AC3" s="40">
        <f>INDEX('CopyNumber-flux'!$M$4:$M$23,MATCH(AC2,'CopyNumber-flux'!$L$4:$L$23))</f>
        <v>55.072150000000001</v>
      </c>
      <c r="AD3" s="40" t="e">
        <f>INDEX('CopyNumber-flux'!$B$59:$B$61,MATCH(AD2,'CopyNumber-flux'!$A$59:$A$61))</f>
        <v>#N/A</v>
      </c>
      <c r="AE3" s="40" t="e">
        <f>INDEX('CopyNumber-flux'!$B$59:$B$61,MATCH(AE2,'CopyNumber-flux'!$A$59:$A$61))</f>
        <v>#N/A</v>
      </c>
      <c r="AF3" s="40" t="e">
        <f>INDEX('CopyNumber-flux'!$B$59:$B$61,MATCH(AF2,'CopyNumber-flux'!$A$59:$A$61))</f>
        <v>#N/A</v>
      </c>
      <c r="AG3" s="40" t="e">
        <f>INDEX('CopyNumber-flux'!$B$59:$B$61,MATCH(AG2,'CopyNumber-flux'!$A$59:$A$61))</f>
        <v>#N/A</v>
      </c>
      <c r="AH3" s="1">
        <f>'CopyNumber-flux'!C48</f>
        <v>2812.6</v>
      </c>
    </row>
  </sheetData>
  <conditionalFormatting sqref="AH3">
    <cfRule type="dataBar" priority="4">
      <dataBar>
        <cfvo type="min"/>
        <cfvo type="max"/>
        <color rgb="FF638EC6"/>
      </dataBar>
      <extLst>
        <ext xmlns:x14="http://schemas.microsoft.com/office/spreadsheetml/2009/9/main" uri="{B025F937-C7B1-47D3-B67F-A62EFF666E3E}">
          <x14:id>{CFEBF1FB-D95C-4FC4-9B0F-2C9C5A463E63}</x14:id>
        </ext>
      </extLst>
    </cfRule>
  </conditionalFormatting>
  <conditionalFormatting sqref="AH3">
    <cfRule type="dataBar" priority="2">
      <dataBar>
        <cfvo type="min"/>
        <cfvo type="max"/>
        <color rgb="FF638EC6"/>
      </dataBar>
      <extLst>
        <ext xmlns:x14="http://schemas.microsoft.com/office/spreadsheetml/2009/9/main" uri="{B025F937-C7B1-47D3-B67F-A62EFF666E3E}">
          <x14:id>{CAE24872-4AF3-4E8C-AB29-EC0DDBD19E7C}</x14:id>
        </ext>
      </extLst>
    </cfRule>
  </conditionalFormatting>
  <conditionalFormatting sqref="AH3">
    <cfRule type="dataBar" priority="3">
      <dataBar>
        <cfvo type="min"/>
        <cfvo type="max"/>
        <color rgb="FF638EC6"/>
      </dataBar>
      <extLst>
        <ext xmlns:x14="http://schemas.microsoft.com/office/spreadsheetml/2009/9/main" uri="{B025F937-C7B1-47D3-B67F-A62EFF666E3E}">
          <x14:id>{4BCC5A11-213C-45F7-8363-A6F03C6A2BAE}</x14:id>
        </ext>
      </extLst>
    </cfRule>
  </conditionalFormatting>
  <conditionalFormatting sqref="AH3">
    <cfRule type="dataBar" priority="1">
      <dataBar>
        <cfvo type="min"/>
        <cfvo type="max"/>
        <color rgb="FFD6007B"/>
      </dataBar>
      <extLst>
        <ext xmlns:x14="http://schemas.microsoft.com/office/spreadsheetml/2009/9/main" uri="{B025F937-C7B1-47D3-B67F-A62EFF666E3E}">
          <x14:id>{DC348CAD-A712-42F5-8802-890704C34159}</x14:id>
        </ext>
      </extLst>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dataBar" id="{CFEBF1FB-D95C-4FC4-9B0F-2C9C5A463E63}">
            <x14:dataBar minLength="0" maxLength="100" border="1" negativeBarBorderColorSameAsPositive="0">
              <x14:cfvo type="autoMin"/>
              <x14:cfvo type="autoMax"/>
              <x14:borderColor rgb="FF638EC6"/>
              <x14:negativeFillColor rgb="FFFF0000"/>
              <x14:negativeBorderColor rgb="FFFF0000"/>
              <x14:axisColor rgb="FF000000"/>
            </x14:dataBar>
          </x14:cfRule>
          <xm:sqref>AH3</xm:sqref>
        </x14:conditionalFormatting>
        <x14:conditionalFormatting xmlns:xm="http://schemas.microsoft.com/office/excel/2006/main">
          <x14:cfRule type="dataBar" id="{CAE24872-4AF3-4E8C-AB29-EC0DDBD19E7C}">
            <x14:dataBar minLength="0" maxLength="100" border="1" negativeBarBorderColorSameAsPositive="0">
              <x14:cfvo type="autoMin"/>
              <x14:cfvo type="autoMax"/>
              <x14:borderColor rgb="FF638EC6"/>
              <x14:negativeFillColor rgb="FFFF0000"/>
              <x14:negativeBorderColor rgb="FFFF0000"/>
              <x14:axisColor rgb="FF000000"/>
            </x14:dataBar>
          </x14:cfRule>
          <xm:sqref>AH3</xm:sqref>
        </x14:conditionalFormatting>
        <x14:conditionalFormatting xmlns:xm="http://schemas.microsoft.com/office/excel/2006/main">
          <x14:cfRule type="dataBar" id="{4BCC5A11-213C-45F7-8363-A6F03C6A2BAE}">
            <x14:dataBar minLength="0" maxLength="100" border="1" negativeBarBorderColorSameAsPositive="0">
              <x14:cfvo type="autoMin"/>
              <x14:cfvo type="autoMax"/>
              <x14:borderColor rgb="FF638EC6"/>
              <x14:negativeFillColor rgb="FFFF0000"/>
              <x14:negativeBorderColor rgb="FFFF0000"/>
              <x14:axisColor rgb="FF000000"/>
            </x14:dataBar>
          </x14:cfRule>
          <xm:sqref>AH3</xm:sqref>
        </x14:conditionalFormatting>
        <x14:conditionalFormatting xmlns:xm="http://schemas.microsoft.com/office/excel/2006/main">
          <x14:cfRule type="dataBar" id="{DC348CAD-A712-42F5-8802-890704C34159}">
            <x14:dataBar minLength="0" maxLength="100" border="1" negativeBarBorderColorSameAsPositive="0">
              <x14:cfvo type="autoMin"/>
              <x14:cfvo type="autoMax"/>
              <x14:borderColor rgb="FFD6007B"/>
              <x14:negativeFillColor rgb="FFFF0000"/>
              <x14:negativeBorderColor rgb="FFFF0000"/>
              <x14:axisColor rgb="FF000000"/>
            </x14:dataBar>
          </x14:cfRule>
          <xm:sqref>AH3</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F12"/>
  <sheetViews>
    <sheetView workbookViewId="0">
      <selection activeCell="Y3" sqref="Y3"/>
    </sheetView>
  </sheetViews>
  <sheetFormatPr defaultColWidth="8.85546875" defaultRowHeight="15" x14ac:dyDescent="0.25"/>
  <cols>
    <col min="1" max="13" width="8.85546875" style="1"/>
    <col min="14" max="17" width="9.140625" style="1"/>
    <col min="18" max="28" width="8.85546875" style="1"/>
    <col min="29" max="29" width="14.85546875" style="1" customWidth="1"/>
    <col min="30" max="16384" width="8.85546875" style="1"/>
  </cols>
  <sheetData>
    <row r="1" spans="1:32" x14ac:dyDescent="0.3">
      <c r="A1" s="29" t="s">
        <v>17</v>
      </c>
      <c r="B1" s="36" t="s">
        <v>0</v>
      </c>
      <c r="C1" s="36" t="s">
        <v>1</v>
      </c>
      <c r="D1" s="36" t="s">
        <v>2</v>
      </c>
      <c r="E1" s="36" t="s">
        <v>3</v>
      </c>
      <c r="F1" s="36" t="s">
        <v>4</v>
      </c>
      <c r="G1" s="36" t="s">
        <v>5</v>
      </c>
      <c r="H1" s="36" t="s">
        <v>6</v>
      </c>
      <c r="I1" s="36" t="s">
        <v>7</v>
      </c>
      <c r="J1" s="36" t="s">
        <v>8</v>
      </c>
      <c r="K1" s="36" t="s">
        <v>9</v>
      </c>
      <c r="L1" s="36" t="s">
        <v>10</v>
      </c>
      <c r="M1" s="36" t="s">
        <v>11</v>
      </c>
      <c r="N1" s="36" t="s">
        <v>12</v>
      </c>
      <c r="O1" s="36" t="s">
        <v>13</v>
      </c>
      <c r="P1" s="36" t="s">
        <v>14</v>
      </c>
      <c r="Q1" s="36" t="s">
        <v>15</v>
      </c>
      <c r="R1" s="1" t="s">
        <v>25</v>
      </c>
      <c r="S1" s="1" t="s">
        <v>26</v>
      </c>
      <c r="T1" s="1" t="s">
        <v>27</v>
      </c>
      <c r="U1" s="1" t="s">
        <v>28</v>
      </c>
      <c r="V1" s="1" t="s">
        <v>30</v>
      </c>
      <c r="W1" s="1" t="s">
        <v>32</v>
      </c>
      <c r="X1" s="1" t="s">
        <v>33</v>
      </c>
      <c r="Y1" s="1" t="s">
        <v>34</v>
      </c>
      <c r="Z1" s="1" t="s">
        <v>35</v>
      </c>
      <c r="AA1" s="1" t="s">
        <v>36</v>
      </c>
      <c r="AB1" s="1" t="s">
        <v>63</v>
      </c>
      <c r="AC1" s="1" t="s">
        <v>143</v>
      </c>
      <c r="AD1" s="1" t="s">
        <v>144</v>
      </c>
      <c r="AE1" s="1" t="s">
        <v>145</v>
      </c>
      <c r="AF1" s="1" t="s">
        <v>153</v>
      </c>
    </row>
    <row r="2" spans="1:32" x14ac:dyDescent="0.3">
      <c r="A2" s="29" t="s">
        <v>93</v>
      </c>
      <c r="B2" s="40" t="s">
        <v>94</v>
      </c>
      <c r="C2" s="1" t="s">
        <v>95</v>
      </c>
      <c r="D2" s="40" t="s">
        <v>96</v>
      </c>
      <c r="E2" s="40" t="s">
        <v>97</v>
      </c>
      <c r="F2" s="40" t="s">
        <v>111</v>
      </c>
      <c r="G2" s="1" t="s">
        <v>98</v>
      </c>
      <c r="H2" s="40" t="s">
        <v>99</v>
      </c>
      <c r="I2" s="40" t="s">
        <v>100</v>
      </c>
      <c r="J2" s="40" t="s">
        <v>101</v>
      </c>
      <c r="K2" s="40" t="s">
        <v>102</v>
      </c>
      <c r="L2" s="40" t="s">
        <v>103</v>
      </c>
      <c r="M2" s="40" t="s">
        <v>104</v>
      </c>
      <c r="N2" s="40" t="s">
        <v>105</v>
      </c>
      <c r="O2" s="40" t="s">
        <v>106</v>
      </c>
      <c r="P2" s="40" t="s">
        <v>107</v>
      </c>
      <c r="Q2" s="40" t="s">
        <v>108</v>
      </c>
      <c r="R2" s="1" t="s">
        <v>46</v>
      </c>
      <c r="S2" s="1" t="s">
        <v>47</v>
      </c>
      <c r="T2" s="1" t="s">
        <v>48</v>
      </c>
      <c r="U2" s="1" t="s">
        <v>49</v>
      </c>
      <c r="V2" s="1" t="s">
        <v>51</v>
      </c>
      <c r="W2" s="1" t="s">
        <v>52</v>
      </c>
      <c r="X2" s="1" t="s">
        <v>53</v>
      </c>
      <c r="Y2" s="1" t="s">
        <v>54</v>
      </c>
      <c r="Z2" s="22" t="s">
        <v>64</v>
      </c>
      <c r="AA2" s="22" t="s">
        <v>69</v>
      </c>
      <c r="AB2" s="22" t="s">
        <v>85</v>
      </c>
      <c r="AC2" s="1" t="s">
        <v>143</v>
      </c>
      <c r="AD2" s="1" t="s">
        <v>144</v>
      </c>
      <c r="AE2" s="1" t="s">
        <v>145</v>
      </c>
      <c r="AF2" s="1" t="s">
        <v>152</v>
      </c>
    </row>
    <row r="3" spans="1:32" x14ac:dyDescent="0.3">
      <c r="A3" s="43" t="s">
        <v>19</v>
      </c>
      <c r="B3" s="1">
        <f>INDEX(MetaboliteCon!$D3:$D18,MATCH('24h_CopasiData'!B2,MetaboliteCon!$B3:$B18,0))</f>
        <v>1.4381499836808561E-2</v>
      </c>
      <c r="C3" s="1">
        <f>INDEX(MetaboliteCon!$D3:$D18,MATCH('24h_CopasiData'!C2,MetaboliteCon!$B3:$B18,0))</f>
        <v>0.87378</v>
      </c>
      <c r="D3" s="1">
        <f>INDEX(MetaboliteCon!$D3:$D18,MATCH('24h_CopasiData'!D2,MetaboliteCon!$B3:$B18,0))</f>
        <v>0.52303273765359359</v>
      </c>
      <c r="E3" s="1">
        <f>INDEX(MetaboliteCon!$D3:$D18,MATCH('24h_CopasiData'!E2,MetaboliteCon!$B3:$B18,0))</f>
        <v>5.6103326543856406E-2</v>
      </c>
      <c r="F3" s="1">
        <f>INDEX(MetaboliteCon!$D3:$D18,MATCH('24h_CopasiData'!F2,MetaboliteCon!$B3:$B18,0))</f>
        <v>4.2389186528967501E-3</v>
      </c>
      <c r="G3" s="1">
        <f>INDEX(MetaboliteCon!$D3:$D18,MATCH('24h_CopasiData'!G2,MetaboliteCon!$B3:$B18,0))</f>
        <v>3.0637042181931676E-4</v>
      </c>
      <c r="H3" s="1">
        <f>INDEX(MetaboliteCon!$D3:$D18,MATCH('24h_CopasiData'!H2,MetaboliteCon!$B3:$B18,0))</f>
        <v>5.1473938429191859E-2</v>
      </c>
      <c r="I3" s="1">
        <f>INDEX(MetaboliteCon!$D3:$D18,MATCH('24h_CopasiData'!I2,MetaboliteCon!$B3:$B18,0))</f>
        <v>0.14571477370590752</v>
      </c>
      <c r="J3" s="1">
        <f>INDEX(MetaboliteCon!$D3:$D18,MATCH('24h_CopasiData'!J2,MetaboliteCon!$B3:$B18,0))</f>
        <v>4.0420988126401179E-2</v>
      </c>
      <c r="K3" s="1">
        <f>INDEX(MetaboliteCon!$D3:$D18,MATCH('24h_CopasiData'!K2,MetaboliteCon!$B3:$B18,0))</f>
        <v>2.9329343511964423E-2</v>
      </c>
      <c r="L3" s="1">
        <f>INDEX(MetaboliteCon!$D3:$D18,MATCH('24h_CopasiData'!L2,MetaboliteCon!$B3:$B18,0))</f>
        <v>59.603000000000002</v>
      </c>
      <c r="M3" s="1">
        <f>INDEX(MetaboliteCon!$D3:$D18,MATCH('24h_CopasiData'!M2,MetaboliteCon!$B3:$B18,0))</f>
        <v>3.8294000000000001</v>
      </c>
      <c r="N3" s="1">
        <f>INDEX(MetaboliteCon!$D3:$D18,MATCH('24h_CopasiData'!N2,MetaboliteCon!$B3:$B18,0))</f>
        <v>0.12081</v>
      </c>
      <c r="O3" s="1">
        <f>INDEX(MetaboliteCon!$D3:$D18,MATCH('24h_CopasiData'!O2,MetaboliteCon!$B3:$B18,0))</f>
        <v>6.8224049348876964E-2</v>
      </c>
      <c r="P3" s="1">
        <f>INDEX(MetaboliteCon!$D3:$D18,MATCH('24h_CopasiData'!P2,MetaboliteCon!$B3:$B18,0))</f>
        <v>0.40254359076446772</v>
      </c>
      <c r="Q3" s="1">
        <f>INDEX(MetaboliteCon!$D3:$D18,MATCH('24h_CopasiData'!Q2,MetaboliteCon!$B3:$B18,0))</f>
        <v>6.9463000000000008</v>
      </c>
      <c r="R3" s="40">
        <f>INDEX('CopyNumber-flux'!$O$4:$O$23,MATCH(R2,'CopyNumber-flux'!$L$4:$L$23))</f>
        <v>591.9764806107745</v>
      </c>
      <c r="S3" s="40">
        <f>INDEX('CopyNumber-flux'!$O$4:$O$23,MATCH(S2,'CopyNumber-flux'!$L$4:$L$23))</f>
        <v>588.6934525710783</v>
      </c>
      <c r="T3" s="40">
        <f>INDEX('CopyNumber-flux'!$O$4:$O$23,MATCH(T2,'CopyNumber-flux'!$L$4:$L$23))</f>
        <v>289.75814954164275</v>
      </c>
      <c r="U3" s="40">
        <f>INDEX('CopyNumber-flux'!$O$4:$O$23,MATCH(U2,'CopyNumber-flux'!$L$4:$L$23))</f>
        <v>1017.6321702984367</v>
      </c>
      <c r="V3" s="40">
        <f>INDEX('CopyNumber-flux'!$O$4:$O$23,MATCH(V2,'CopyNumber-flux'!$L$4:$L$23))</f>
        <v>4381.6709883122221</v>
      </c>
      <c r="W3" s="40">
        <f>INDEX('CopyNumber-flux'!$O$4:$O$23,MATCH(W2,'CopyNumber-flux'!$L$4:$L$23))</f>
        <v>1863.5732557028241</v>
      </c>
      <c r="X3" s="40">
        <f>INDEX('CopyNumber-flux'!$O$4:$O$23,MATCH(X2,'CopyNumber-flux'!$L$4:$L$23))</f>
        <v>519.88343301566044</v>
      </c>
      <c r="Y3" s="40">
        <f>INDEX('CopyNumber-flux'!$O$4:$O$23,MATCH(Y2,'CopyNumber-flux'!$L$4:$L$23))</f>
        <v>1378.3943099159542</v>
      </c>
      <c r="Z3" s="40">
        <f>INDEX('CopyNumber-flux'!$O$4:$O$23,MATCH(Z2,'CopyNumber-flux'!$L$4:$L$23))</f>
        <v>3925.1713782435422</v>
      </c>
      <c r="AA3" s="40">
        <f>INDEX('CopyNumber-flux'!$O$4:$O$23,MATCH(AA2,'CopyNumber-flux'!$L$4:$L$23))</f>
        <v>1545.6801029020583</v>
      </c>
      <c r="AB3" s="40">
        <f>INDEX('CopyNumber-flux'!$O$4:$O$23,MATCH(AB2,'CopyNumber-flux'!$L$4:$L$23))</f>
        <v>34.839021595142071</v>
      </c>
      <c r="AC3" s="40">
        <f>INDEX('CopyNumber-flux'!$C$59:$C$62,MATCH(AC2,'CopyNumber-flux'!$A$59:$A$62,0))</f>
        <v>0.22151254831292869</v>
      </c>
      <c r="AD3" s="40">
        <f>INDEX('CopyNumber-flux'!$C$59:$C$61,MATCH(AD2,'CopyNumber-flux'!$A$59:$A$61,0))</f>
        <v>0.1184044541573305</v>
      </c>
      <c r="AE3" s="40">
        <f>INDEX('CopyNumber-flux'!$C$59:$C$61,MATCH(AE2,'CopyNumber-flux'!$A$59:$A$61,0))</f>
        <v>0.32462064246852662</v>
      </c>
      <c r="AF3" s="1">
        <f>'CopyNumber-flux'!E48</f>
        <v>1914.4166761738581</v>
      </c>
    </row>
    <row r="8" spans="1:32" x14ac:dyDescent="0.3">
      <c r="B8" s="40"/>
    </row>
    <row r="10" spans="1:32" x14ac:dyDescent="0.3">
      <c r="B10" s="40"/>
    </row>
    <row r="11" spans="1:32" x14ac:dyDescent="0.3">
      <c r="B11" s="40"/>
    </row>
    <row r="12" spans="1:32" x14ac:dyDescent="0.3">
      <c r="B12" s="40"/>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G3"/>
  <sheetViews>
    <sheetView topLeftCell="O1" workbookViewId="0">
      <selection activeCell="Y26" sqref="Y26"/>
    </sheetView>
  </sheetViews>
  <sheetFormatPr defaultRowHeight="15" x14ac:dyDescent="0.25"/>
  <cols>
    <col min="30" max="30" width="13.140625" customWidth="1"/>
  </cols>
  <sheetData>
    <row r="1" spans="1:33" s="24" customFormat="1" x14ac:dyDescent="0.3">
      <c r="A1" s="29" t="s">
        <v>17</v>
      </c>
      <c r="B1" s="36" t="s">
        <v>0</v>
      </c>
      <c r="C1" s="36" t="s">
        <v>1</v>
      </c>
      <c r="D1" s="36" t="s">
        <v>2</v>
      </c>
      <c r="E1" s="36" t="s">
        <v>3</v>
      </c>
      <c r="F1" s="36" t="s">
        <v>4</v>
      </c>
      <c r="G1" s="36" t="s">
        <v>5</v>
      </c>
      <c r="H1" s="36" t="s">
        <v>6</v>
      </c>
      <c r="I1" s="36" t="s">
        <v>7</v>
      </c>
      <c r="J1" s="36" t="s">
        <v>8</v>
      </c>
      <c r="K1" s="36" t="s">
        <v>9</v>
      </c>
      <c r="L1" s="36" t="s">
        <v>10</v>
      </c>
      <c r="M1" s="36" t="s">
        <v>11</v>
      </c>
      <c r="N1" s="36" t="s">
        <v>12</v>
      </c>
      <c r="O1" s="36" t="s">
        <v>13</v>
      </c>
      <c r="P1" s="36" t="s">
        <v>14</v>
      </c>
      <c r="Q1" s="36" t="s">
        <v>15</v>
      </c>
      <c r="R1" s="36" t="s">
        <v>16</v>
      </c>
      <c r="S1" s="1" t="s">
        <v>25</v>
      </c>
      <c r="T1" s="1" t="s">
        <v>26</v>
      </c>
      <c r="U1" s="1" t="s">
        <v>27</v>
      </c>
      <c r="V1" s="1" t="s">
        <v>28</v>
      </c>
      <c r="W1" s="1" t="s">
        <v>30</v>
      </c>
      <c r="X1" s="1" t="s">
        <v>32</v>
      </c>
      <c r="Y1" s="1" t="s">
        <v>33</v>
      </c>
      <c r="Z1" s="1" t="s">
        <v>34</v>
      </c>
      <c r="AA1" s="1" t="s">
        <v>35</v>
      </c>
      <c r="AB1" s="1" t="s">
        <v>36</v>
      </c>
      <c r="AC1" s="1" t="s">
        <v>63</v>
      </c>
      <c r="AD1" s="1" t="s">
        <v>143</v>
      </c>
      <c r="AE1" s="1" t="s">
        <v>144</v>
      </c>
      <c r="AF1" s="1" t="s">
        <v>145</v>
      </c>
      <c r="AG1" s="1" t="s">
        <v>153</v>
      </c>
    </row>
    <row r="2" spans="1:33" s="24" customFormat="1" x14ac:dyDescent="0.3">
      <c r="A2" s="29" t="s">
        <v>93</v>
      </c>
      <c r="B2" s="40" t="s">
        <v>94</v>
      </c>
      <c r="C2" s="1" t="s">
        <v>95</v>
      </c>
      <c r="D2" s="40" t="s">
        <v>96</v>
      </c>
      <c r="E2" s="40" t="s">
        <v>97</v>
      </c>
      <c r="F2" s="40" t="s">
        <v>111</v>
      </c>
      <c r="G2" s="1" t="s">
        <v>98</v>
      </c>
      <c r="H2" s="40" t="s">
        <v>99</v>
      </c>
      <c r="I2" s="40" t="s">
        <v>100</v>
      </c>
      <c r="J2" s="40" t="s">
        <v>101</v>
      </c>
      <c r="K2" s="40" t="s">
        <v>102</v>
      </c>
      <c r="L2" s="40" t="s">
        <v>103</v>
      </c>
      <c r="M2" s="40" t="s">
        <v>104</v>
      </c>
      <c r="N2" s="40" t="s">
        <v>105</v>
      </c>
      <c r="O2" s="40" t="s">
        <v>106</v>
      </c>
      <c r="P2" s="40" t="s">
        <v>107</v>
      </c>
      <c r="Q2" s="40" t="s">
        <v>108</v>
      </c>
      <c r="R2" s="40" t="s">
        <v>109</v>
      </c>
      <c r="S2" s="1" t="s">
        <v>46</v>
      </c>
      <c r="T2" s="1" t="s">
        <v>47</v>
      </c>
      <c r="U2" s="1" t="s">
        <v>48</v>
      </c>
      <c r="V2" s="1" t="s">
        <v>49</v>
      </c>
      <c r="W2" s="1" t="s">
        <v>51</v>
      </c>
      <c r="X2" s="1" t="s">
        <v>52</v>
      </c>
      <c r="Y2" s="1" t="s">
        <v>53</v>
      </c>
      <c r="Z2" s="1" t="s">
        <v>54</v>
      </c>
      <c r="AA2" s="22" t="s">
        <v>64</v>
      </c>
      <c r="AB2" s="22" t="s">
        <v>69</v>
      </c>
      <c r="AC2" s="22" t="s">
        <v>85</v>
      </c>
      <c r="AD2" s="1" t="s">
        <v>143</v>
      </c>
      <c r="AE2" s="1" t="s">
        <v>144</v>
      </c>
      <c r="AF2" s="1" t="s">
        <v>145</v>
      </c>
      <c r="AG2" s="1" t="s">
        <v>152</v>
      </c>
    </row>
    <row r="3" spans="1:33" s="24" customFormat="1" x14ac:dyDescent="0.3">
      <c r="A3" s="43" t="s">
        <v>20</v>
      </c>
      <c r="B3" s="1">
        <f>INDEX(MetaboliteCon!$E3:$E18,MATCH('24h_CopasiData'!B2,MetaboliteCon!$B3:$B18,0))</f>
        <v>1.6281481063073516E-2</v>
      </c>
      <c r="C3" s="1">
        <f>INDEX(MetaboliteCon!$E3:$E18,MATCH('24h_CopasiData'!C2,MetaboliteCon!$B3:$B18,0))</f>
        <v>0.54193310253864491</v>
      </c>
      <c r="D3" s="1">
        <f>INDEX(MetaboliteCon!$E3:$E18,MATCH('24h_CopasiData'!D2,MetaboliteCon!$B3:$B18,0))</f>
        <v>0.72407528287032097</v>
      </c>
      <c r="E3" s="1">
        <f>INDEX(MetaboliteCon!$E3:$E18,MATCH('24h_CopasiData'!E2,MetaboliteCon!$B3:$B18,0))</f>
        <v>7.9954994341347188E-2</v>
      </c>
      <c r="F3" s="1">
        <f>INDEX(MetaboliteCon!$E3:$E18,MATCH('24h_CopasiData'!F2,MetaboliteCon!$B3:$B18,0))</f>
        <v>4.4663443508564287E-3</v>
      </c>
      <c r="G3" s="1">
        <f>INDEX(MetaboliteCon!$E3:$E18,MATCH('24h_CopasiData'!G2,MetaboliteCon!$B3:$B18,0))</f>
        <v>5.2443894226391024E-4</v>
      </c>
      <c r="H3" s="1">
        <f>INDEX(MetaboliteCon!$E3:$E18,MATCH('24h_CopasiData'!H2,MetaboliteCon!$B3:$B18,0))</f>
        <v>7.4938784941540562E-2</v>
      </c>
      <c r="I3" s="1">
        <f>INDEX(MetaboliteCon!$E3:$E18,MATCH('24h_CopasiData'!I2,MetaboliteCon!$B3:$B18,0))</f>
        <v>0.23278412319474184</v>
      </c>
      <c r="J3" s="1">
        <f>INDEX(MetaboliteCon!$E3:$E18,MATCH('24h_CopasiData'!J2,MetaboliteCon!$B3:$B18,0))</f>
        <v>5.5084153583543211E-2</v>
      </c>
      <c r="K3" s="1">
        <f>INDEX(MetaboliteCon!$E3:$E18,MATCH('24h_CopasiData'!K2,MetaboliteCon!$B3:$B18,0))</f>
        <v>4.8530325442737741E-2</v>
      </c>
      <c r="L3" s="1">
        <f>INDEX(MetaboliteCon!$E3:$E18,MATCH('24h_CopasiData'!L2,MetaboliteCon!$B3:$B18,0))</f>
        <v>54.47</v>
      </c>
      <c r="M3" s="1">
        <f>INDEX(MetaboliteCon!$E3:$E18,MATCH('24h_CopasiData'!M2,MetaboliteCon!$B3:$B18,0))</f>
        <v>2.7540074003758677</v>
      </c>
      <c r="N3" s="1">
        <f>INDEX(MetaboliteCon!$E3:$E18,MATCH('24h_CopasiData'!N2,MetaboliteCon!$B3:$B18,0))</f>
        <v>7.1776578820075584E-2</v>
      </c>
      <c r="O3" s="1">
        <f>INDEX(MetaboliteCon!$E3:$E18,MATCH('24h_CopasiData'!O2,MetaboliteCon!$B3:$B18,0))</f>
        <v>5.7606726290367789E-2</v>
      </c>
      <c r="P3" s="1">
        <f>INDEX(MetaboliteCon!$E3:$E18,MATCH('24h_CopasiData'!P2,MetaboliteCon!$B3:$B18,0))</f>
        <v>0.48409622104048006</v>
      </c>
      <c r="Q3" s="1">
        <f>INDEX(MetaboliteCon!$E3:$E18,MATCH('24h_CopasiData'!Q2,MetaboliteCon!$B3:$B18,0))</f>
        <v>5.8707296695886466</v>
      </c>
      <c r="R3" s="1" t="e">
        <f>INDEX(MetaboliteCon!$E3:$E18,MATCH('24h_CopasiData'!#REF!,MetaboliteCon!$B3:$B18,0))</f>
        <v>#REF!</v>
      </c>
      <c r="S3" s="40">
        <f>INDEX('CopyNumber-flux'!$P$4:$P$23,MATCH(S2,'CopyNumber-flux'!$L$4:$L$23))</f>
        <v>1476.504506</v>
      </c>
      <c r="T3" s="40">
        <f>INDEX('CopyNumber-flux'!$P$4:$P$23,MATCH(T2,'CopyNumber-flux'!$L$4:$L$23))</f>
        <v>390.08900619999997</v>
      </c>
      <c r="U3" s="40">
        <f>INDEX('CopyNumber-flux'!$P$4:$P$23,MATCH(U2,'CopyNumber-flux'!$L$4:$L$23))</f>
        <v>369.22650229999999</v>
      </c>
      <c r="V3" s="40">
        <f>INDEX('CopyNumber-flux'!$P$4:$P$23,MATCH(V2,'CopyNumber-flux'!$L$4:$L$23))</f>
        <v>1183.1185230000001</v>
      </c>
      <c r="W3" s="40">
        <f>INDEX('CopyNumber-flux'!$P$4:$P$23,MATCH(W2,'CopyNumber-flux'!$L$4:$L$23))</f>
        <v>3359.3452419999999</v>
      </c>
      <c r="X3" s="40">
        <f>INDEX('CopyNumber-flux'!$P$4:$P$23,MATCH(X2,'CopyNumber-flux'!$L$4:$L$23))</f>
        <v>1530.03261</v>
      </c>
      <c r="Y3" s="40">
        <f>INDEX('CopyNumber-flux'!$P$4:$P$23,MATCH(Y2,'CopyNumber-flux'!$L$4:$L$23))</f>
        <v>719.0703595</v>
      </c>
      <c r="Z3" s="40">
        <f>INDEX('CopyNumber-flux'!$P$4:$P$23,MATCH(Z2,'CopyNumber-flux'!$L$4:$L$23))</f>
        <v>1850.300929</v>
      </c>
      <c r="AA3" s="40">
        <f>INDEX('CopyNumber-flux'!$P$4:$P$23,MATCH(AA2,'CopyNumber-flux'!$L$4:$L$23))</f>
        <v>4033.1856250000001</v>
      </c>
      <c r="AB3" s="40">
        <f>INDEX('CopyNumber-flux'!$P$4:$P$23,MATCH(AB2,'CopyNumber-flux'!$L$4:$L$23))</f>
        <v>1302.1775869999999</v>
      </c>
      <c r="AC3" s="40">
        <f>INDEX('CopyNumber-flux'!$P$4:$P$23,MATCH(AC2,'CopyNumber-flux'!$L$4:$L$23))</f>
        <v>136.6803893</v>
      </c>
      <c r="AD3" s="40">
        <f>INDEX('CopyNumber-flux'!$D$59:$D$62,MATCH(AD2,'CopyNumber-flux'!$A$59:$A$62,0))</f>
        <v>0.23264893690131397</v>
      </c>
      <c r="AE3" s="40">
        <f>INDEX('CopyNumber-flux'!$D$59:$D$62,MATCH(AE2,'CopyNumber-flux'!$A$59:$A$62,0))</f>
        <v>0.38864087531952102</v>
      </c>
      <c r="AF3" s="40">
        <f>INDEX('CopyNumber-flux'!$D$59:$D$62,MATCH(AF2,'CopyNumber-flux'!$A$59:$A$62,0))</f>
        <v>7.665699848310692E-2</v>
      </c>
      <c r="AG3" s="1">
        <f>'CopyNumber-flux'!F48</f>
        <v>1867.2312400000001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CF28C4-B04F-4884-B79F-9B1149B1F97B}">
  <dimension ref="A1:AF4"/>
  <sheetViews>
    <sheetView tabSelected="1" topLeftCell="F1" workbookViewId="0">
      <selection activeCell="AE4" sqref="AE4"/>
    </sheetView>
  </sheetViews>
  <sheetFormatPr defaultRowHeight="15" x14ac:dyDescent="0.25"/>
  <cols>
    <col min="1" max="1" width="9.140625" style="24"/>
    <col min="2" max="2" width="12.140625" style="24" customWidth="1"/>
    <col min="3" max="5" width="9.140625" style="24"/>
    <col min="6" max="6" width="11.85546875" style="24" bestFit="1" customWidth="1"/>
    <col min="7" max="16384" width="9.140625" style="24"/>
  </cols>
  <sheetData>
    <row r="1" spans="1:32" x14ac:dyDescent="0.25">
      <c r="A1" s="24" t="s">
        <v>0</v>
      </c>
      <c r="B1" s="24" t="s">
        <v>154</v>
      </c>
      <c r="C1" s="24" t="s">
        <v>172</v>
      </c>
      <c r="D1" s="24" t="s">
        <v>171</v>
      </c>
      <c r="E1" s="24" t="s">
        <v>155</v>
      </c>
      <c r="F1" s="24" t="s">
        <v>5</v>
      </c>
      <c r="G1" s="24" t="s">
        <v>6</v>
      </c>
      <c r="H1" s="24" t="s">
        <v>7</v>
      </c>
      <c r="I1" s="24" t="s">
        <v>8</v>
      </c>
      <c r="J1" s="24" t="s">
        <v>9</v>
      </c>
      <c r="K1" s="24" t="s">
        <v>156</v>
      </c>
      <c r="L1" s="24" t="s">
        <v>157</v>
      </c>
      <c r="M1" s="24" t="s">
        <v>12</v>
      </c>
      <c r="N1" s="24" t="s">
        <v>13</v>
      </c>
      <c r="O1" s="24" t="s">
        <v>14</v>
      </c>
      <c r="P1" s="24" t="s">
        <v>15</v>
      </c>
      <c r="Q1" s="24" t="s">
        <v>16</v>
      </c>
      <c r="R1" s="24" t="s">
        <v>161</v>
      </c>
      <c r="S1" s="24" t="s">
        <v>162</v>
      </c>
      <c r="T1" s="24" t="s">
        <v>163</v>
      </c>
      <c r="U1" s="24" t="s">
        <v>164</v>
      </c>
      <c r="V1" s="24" t="s">
        <v>165</v>
      </c>
      <c r="W1" s="24" t="s">
        <v>166</v>
      </c>
      <c r="X1" s="24" t="s">
        <v>167</v>
      </c>
      <c r="Y1" s="24" t="s">
        <v>168</v>
      </c>
      <c r="Z1" s="24" t="s">
        <v>169</v>
      </c>
      <c r="AA1" s="24" t="s">
        <v>170</v>
      </c>
      <c r="AB1" s="24" t="s">
        <v>173</v>
      </c>
      <c r="AC1" s="24" t="s">
        <v>174</v>
      </c>
      <c r="AD1" s="24" t="s">
        <v>175</v>
      </c>
      <c r="AE1" s="24" t="s">
        <v>176</v>
      </c>
      <c r="AF1" s="24" t="s">
        <v>160</v>
      </c>
    </row>
    <row r="2" spans="1:32" s="28" customFormat="1" x14ac:dyDescent="0.25">
      <c r="A2" s="24">
        <f>MetaboliteCon!$C3</f>
        <v>1.3300675017551214E-2</v>
      </c>
      <c r="B2" s="24">
        <f>MetaboliteCon!$C4</f>
        <v>1.2389363899612698</v>
      </c>
      <c r="C2" s="24">
        <f>MetaboliteCon!$C5</f>
        <v>0.56336818609100092</v>
      </c>
      <c r="D2" s="24">
        <f>MetaboliteCon!$C6</f>
        <v>3.9069599056276803E-3</v>
      </c>
      <c r="E2" s="24">
        <f>MetaboliteCon!$C7</f>
        <v>4.916760236965332E-3</v>
      </c>
      <c r="F2" s="24">
        <f>MetaboliteCon!C8</f>
        <v>9.9844283760139295E-6</v>
      </c>
      <c r="G2" s="24">
        <f>MetaboliteCon!C9</f>
        <v>3.1092680419204814E-2</v>
      </c>
      <c r="H2" s="24">
        <f>MetaboliteCon!C10</f>
        <v>5.9034480912990642E-2</v>
      </c>
      <c r="I2" s="24">
        <f>MetaboliteCon!C11</f>
        <v>3.1723467928515457E-2</v>
      </c>
      <c r="J2" s="24">
        <f>MetaboliteCon!C12</f>
        <v>2.7710070832295045E-2</v>
      </c>
      <c r="K2" s="24">
        <f>MetaboliteCon!C13</f>
        <v>60.317</v>
      </c>
      <c r="L2" s="24">
        <f>MetaboliteCon!C14</f>
        <v>3.1380672332844801</v>
      </c>
      <c r="M2" s="24">
        <f>MetaboliteCon!C15</f>
        <v>0.13696370629346688</v>
      </c>
      <c r="N2" s="24">
        <f>MetaboliteCon!C16</f>
        <v>6.8763970578515812E-2</v>
      </c>
      <c r="O2" s="24">
        <f>MetaboliteCon!C17</f>
        <v>0.27080000961008899</v>
      </c>
      <c r="P2" s="24">
        <f>MetaboliteCon!C18</f>
        <v>9.9258620544323399</v>
      </c>
      <c r="Q2" s="24">
        <f>MetaboliteCon!C19</f>
        <v>1.0025528935793355</v>
      </c>
      <c r="R2" s="32">
        <f>'6h_CopasiData'!S3</f>
        <v>851.83350000000007</v>
      </c>
      <c r="S2" s="32">
        <f>'6h_CopasiData'!T3</f>
        <v>971.83449999999993</v>
      </c>
      <c r="T2" s="32">
        <f>'6h_CopasiData'!U3</f>
        <v>510.41899999999993</v>
      </c>
      <c r="U2" s="32">
        <f>'6h_CopasiData'!V3</f>
        <v>1354.8954999999999</v>
      </c>
      <c r="V2" s="32">
        <f>'6h_CopasiData'!W3</f>
        <v>5392.31</v>
      </c>
      <c r="W2" s="32">
        <f>'6h_CopasiData'!X3</f>
        <v>2485.3150000000001</v>
      </c>
      <c r="X2" s="32">
        <f>'6h_CopasiData'!Y3</f>
        <v>646.49550000000011</v>
      </c>
      <c r="Y2" s="32">
        <f>'6h_CopasiData'!Z3</f>
        <v>2067.9330000000004</v>
      </c>
      <c r="Z2" s="32">
        <f>'6h_CopasiData'!AA3</f>
        <v>4907.9800000000005</v>
      </c>
      <c r="AA2" s="32">
        <f>'6h_CopasiData'!AB3</f>
        <v>2113.3595</v>
      </c>
      <c r="AB2" s="32" t="e">
        <f>'6h_CopasiData'!AD3</f>
        <v>#N/A</v>
      </c>
      <c r="AC2" s="32" t="e">
        <f>'6h_CopasiData'!AE3</f>
        <v>#N/A</v>
      </c>
      <c r="AD2" s="32" t="e">
        <f>'6h_CopasiData'!AF3</f>
        <v>#N/A</v>
      </c>
      <c r="AE2" s="24">
        <v>2812.6</v>
      </c>
      <c r="AF2" s="24">
        <v>0.55000000000000004</v>
      </c>
    </row>
    <row r="3" spans="1:32" x14ac:dyDescent="0.25">
      <c r="A3" s="24">
        <f>MetaboliteCon!$D3</f>
        <v>1.4381499836808561E-2</v>
      </c>
      <c r="B3" s="24">
        <f>MetaboliteCon!$D4</f>
        <v>0.87378</v>
      </c>
      <c r="C3" s="24">
        <f>MetaboliteCon!$D5</f>
        <v>0.52303273765359359</v>
      </c>
      <c r="D3" s="24">
        <f>MetaboliteCon!$D6</f>
        <v>5.6103326543856406E-2</v>
      </c>
      <c r="E3" s="24">
        <f>MetaboliteCon!$D7</f>
        <v>4.2389186528967501E-3</v>
      </c>
      <c r="F3" s="24">
        <f>MetaboliteCon!$D8</f>
        <v>3.0637042181931676E-4</v>
      </c>
      <c r="G3" s="24">
        <f>MetaboliteCon!$D9</f>
        <v>5.1473938429191859E-2</v>
      </c>
      <c r="H3" s="24">
        <f>MetaboliteCon!$D10</f>
        <v>0.14571477370590752</v>
      </c>
      <c r="I3" s="24">
        <f>MetaboliteCon!$D11</f>
        <v>4.0420988126401179E-2</v>
      </c>
      <c r="J3" s="24">
        <f>MetaboliteCon!$D12</f>
        <v>2.9329343511964423E-2</v>
      </c>
      <c r="K3" s="24">
        <f>MetaboliteCon!$D13</f>
        <v>59.603000000000002</v>
      </c>
      <c r="L3" s="24">
        <f>MetaboliteCon!$D14</f>
        <v>3.8294000000000001</v>
      </c>
      <c r="M3" s="24">
        <f>MetaboliteCon!$D15</f>
        <v>0.12081</v>
      </c>
      <c r="N3" s="24">
        <f>MetaboliteCon!$D16</f>
        <v>6.8224049348876964E-2</v>
      </c>
      <c r="O3" s="24">
        <f>MetaboliteCon!$D17</f>
        <v>0.40254359076446772</v>
      </c>
      <c r="P3" s="24">
        <f>MetaboliteCon!$D18</f>
        <v>6.9463000000000008</v>
      </c>
      <c r="Q3" s="24">
        <f>MetaboliteCon!$D19</f>
        <v>1.405039198852948</v>
      </c>
      <c r="R3" s="32">
        <f>'24h_CopasiData'!R3</f>
        <v>591.9764806107745</v>
      </c>
      <c r="S3" s="32">
        <f>'24h_CopasiData'!S3</f>
        <v>588.6934525710783</v>
      </c>
      <c r="T3" s="32">
        <f>'24h_CopasiData'!T3</f>
        <v>289.75814954164275</v>
      </c>
      <c r="U3" s="32">
        <f>'24h_CopasiData'!U3</f>
        <v>1017.6321702984367</v>
      </c>
      <c r="V3" s="32">
        <f>'24h_CopasiData'!V3</f>
        <v>4381.6709883122221</v>
      </c>
      <c r="W3" s="32">
        <f>'24h_CopasiData'!W3</f>
        <v>1863.5732557028241</v>
      </c>
      <c r="X3" s="32">
        <f>'24h_CopasiData'!X3</f>
        <v>519.88343301566044</v>
      </c>
      <c r="Y3" s="32">
        <f>'24h_CopasiData'!Y3</f>
        <v>1378.3943099159542</v>
      </c>
      <c r="Z3" s="32">
        <f>'24h_CopasiData'!Z3</f>
        <v>3925.1713782435422</v>
      </c>
      <c r="AA3" s="32">
        <f>'24h_CopasiData'!AA3</f>
        <v>1545.6801029020583</v>
      </c>
      <c r="AB3" s="32">
        <f>'24h_CopasiData'!AC3</f>
        <v>0.22151254831292869</v>
      </c>
      <c r="AC3" s="32">
        <f>'24h_CopasiData'!AD3</f>
        <v>0.1184044541573305</v>
      </c>
      <c r="AD3" s="32">
        <f>'24h_CopasiData'!AE3</f>
        <v>0.32462064246852662</v>
      </c>
      <c r="AE3" s="32">
        <f>'24h_CopasiData'!AF3</f>
        <v>1914.4166761738581</v>
      </c>
      <c r="AF3" s="24">
        <v>0.55000000000000004</v>
      </c>
    </row>
    <row r="4" spans="1:32" x14ac:dyDescent="0.25">
      <c r="A4" s="24">
        <f>MetaboliteCon!$E3</f>
        <v>1.6281481063073516E-2</v>
      </c>
      <c r="B4" s="24">
        <f>MetaboliteCon!$E4</f>
        <v>0.54193310253864491</v>
      </c>
      <c r="C4" s="24">
        <f>MetaboliteCon!$E5</f>
        <v>0.72407528287032097</v>
      </c>
      <c r="D4" s="24">
        <f>MetaboliteCon!$E6</f>
        <v>7.9954994341347188E-2</v>
      </c>
      <c r="E4" s="24">
        <f>MetaboliteCon!$E7</f>
        <v>4.4663443508564287E-3</v>
      </c>
      <c r="F4" s="24">
        <f>MetaboliteCon!$E8</f>
        <v>5.2443894226391024E-4</v>
      </c>
      <c r="G4" s="24">
        <f>MetaboliteCon!$E9</f>
        <v>7.4938784941540562E-2</v>
      </c>
      <c r="H4" s="24">
        <f>MetaboliteCon!$E10</f>
        <v>0.23278412319474184</v>
      </c>
      <c r="I4" s="24">
        <f>MetaboliteCon!$E11</f>
        <v>5.5084153583543211E-2</v>
      </c>
      <c r="J4" s="24">
        <f>MetaboliteCon!$E12</f>
        <v>4.8530325442737741E-2</v>
      </c>
      <c r="K4" s="24">
        <f>MetaboliteCon!$E13</f>
        <v>54.47</v>
      </c>
      <c r="L4" s="24">
        <f>MetaboliteCon!$E14</f>
        <v>2.7540074003758677</v>
      </c>
      <c r="M4" s="24">
        <f>MetaboliteCon!$E15</f>
        <v>7.1776578820075584E-2</v>
      </c>
      <c r="N4" s="24">
        <f>MetaboliteCon!$E16</f>
        <v>5.7606726290367789E-2</v>
      </c>
      <c r="O4" s="24">
        <f>MetaboliteCon!$E17</f>
        <v>0.48409622104048006</v>
      </c>
      <c r="P4" s="24">
        <f>MetaboliteCon!$E18</f>
        <v>5.8707296695886466</v>
      </c>
      <c r="Q4" s="24">
        <f>MetaboliteCon!$E19</f>
        <v>0.92847085188932543</v>
      </c>
      <c r="R4" s="32">
        <f>'48h_CopasiData'!S3</f>
        <v>1476.504506</v>
      </c>
      <c r="S4" s="32">
        <f>'48h_CopasiData'!T3</f>
        <v>390.08900619999997</v>
      </c>
      <c r="T4" s="32">
        <f>'48h_CopasiData'!U3</f>
        <v>369.22650229999999</v>
      </c>
      <c r="U4" s="32">
        <f>'48h_CopasiData'!V3</f>
        <v>1183.1185230000001</v>
      </c>
      <c r="V4" s="32">
        <f>'48h_CopasiData'!W3</f>
        <v>3359.3452419999999</v>
      </c>
      <c r="W4" s="32">
        <f>'48h_CopasiData'!X3</f>
        <v>1530.03261</v>
      </c>
      <c r="X4" s="32">
        <f>'48h_CopasiData'!Y3</f>
        <v>719.0703595</v>
      </c>
      <c r="Y4" s="32">
        <f>'48h_CopasiData'!Z3</f>
        <v>1850.300929</v>
      </c>
      <c r="Z4" s="32">
        <f>'48h_CopasiData'!AA3</f>
        <v>4033.1856250000001</v>
      </c>
      <c r="AA4" s="32">
        <f>'48h_CopasiData'!AB3</f>
        <v>1302.1775869999999</v>
      </c>
      <c r="AB4" s="32">
        <f>'48h_CopasiData'!AD3</f>
        <v>0.23264893690131397</v>
      </c>
      <c r="AC4" s="32">
        <f>'48h_CopasiData'!AE3</f>
        <v>0.38864087531952102</v>
      </c>
      <c r="AD4" s="32">
        <f>'48h_CopasiData'!AF3</f>
        <v>7.665699848310692E-2</v>
      </c>
      <c r="AE4" s="32">
        <f>'48h_CopasiData'!AG3</f>
        <v>1867.2312400000001</v>
      </c>
      <c r="AF4" s="24">
        <v>0.4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0797FC-361A-4C67-B503-CBC08FE0971F}">
  <dimension ref="A1:AF4"/>
  <sheetViews>
    <sheetView topLeftCell="G1" workbookViewId="0">
      <selection activeCell="S2" sqref="S2"/>
    </sheetView>
  </sheetViews>
  <sheetFormatPr defaultRowHeight="15" x14ac:dyDescent="0.25"/>
  <sheetData>
    <row r="1" spans="1:32" s="24" customFormat="1" x14ac:dyDescent="0.25">
      <c r="A1" s="24" t="s">
        <v>0</v>
      </c>
      <c r="B1" s="24" t="s">
        <v>154</v>
      </c>
      <c r="C1" s="24" t="s">
        <v>172</v>
      </c>
      <c r="D1" s="24" t="s">
        <v>171</v>
      </c>
      <c r="E1" s="24" t="s">
        <v>155</v>
      </c>
      <c r="F1" s="24" t="s">
        <v>5</v>
      </c>
      <c r="G1" s="24" t="s">
        <v>6</v>
      </c>
      <c r="H1" s="24" t="s">
        <v>7</v>
      </c>
      <c r="I1" s="24" t="s">
        <v>8</v>
      </c>
      <c r="J1" s="24" t="s">
        <v>9</v>
      </c>
      <c r="K1" s="24" t="s">
        <v>157</v>
      </c>
      <c r="L1" s="24" t="s">
        <v>12</v>
      </c>
      <c r="M1" s="24" t="s">
        <v>13</v>
      </c>
      <c r="N1" s="24" t="s">
        <v>14</v>
      </c>
      <c r="O1" s="24" t="s">
        <v>15</v>
      </c>
      <c r="P1" s="24" t="s">
        <v>16</v>
      </c>
      <c r="Q1" s="24" t="s">
        <v>156</v>
      </c>
      <c r="R1" s="24" t="s">
        <v>160</v>
      </c>
      <c r="S1" s="24" t="s">
        <v>161</v>
      </c>
      <c r="T1" s="24" t="s">
        <v>162</v>
      </c>
      <c r="U1" s="24" t="s">
        <v>163</v>
      </c>
      <c r="V1" s="24" t="s">
        <v>164</v>
      </c>
      <c r="W1" s="24" t="s">
        <v>165</v>
      </c>
      <c r="X1" s="24" t="s">
        <v>166</v>
      </c>
      <c r="Y1" s="24" t="s">
        <v>167</v>
      </c>
      <c r="Z1" s="24" t="s">
        <v>168</v>
      </c>
      <c r="AA1" s="24" t="s">
        <v>169</v>
      </c>
      <c r="AB1" s="24" t="s">
        <v>170</v>
      </c>
      <c r="AC1" s="24" t="s">
        <v>173</v>
      </c>
      <c r="AD1" s="24" t="s">
        <v>174</v>
      </c>
      <c r="AE1" s="24" t="s">
        <v>175</v>
      </c>
      <c r="AF1" s="24" t="s">
        <v>176</v>
      </c>
    </row>
    <row r="2" spans="1:32" x14ac:dyDescent="0.25">
      <c r="A2">
        <f>[6]Automated_SS_simulations_mean!$AO$46</f>
        <v>1.4381499836808561E-2</v>
      </c>
      <c r="B2">
        <f>[6]Automated_SS_simulations_mean!$AO$47</f>
        <v>1.000523101685868</v>
      </c>
      <c r="C2">
        <f>[6]Automated_SS_simulations_mean!$AO$48</f>
        <v>0.34711274285499744</v>
      </c>
      <c r="D2">
        <f>[6]Automated_SS_simulations_mean!$AO$49</f>
        <v>4.6498923594970668E-2</v>
      </c>
      <c r="E2">
        <f>[6]Automated_SS_simulations_mean!$AO$50</f>
        <v>4.2389186528967501E-3</v>
      </c>
      <c r="F2">
        <f>[6]Automated_SS_simulations_mean!$AO$51</f>
        <v>3.2950855652600096E-4</v>
      </c>
      <c r="G2">
        <f>[6]Automated_SS_simulations_mean!$AO$52</f>
        <v>4.6525664467330745E-2</v>
      </c>
      <c r="H2">
        <f>[6]Automated_SS_simulations_mean!$AO$54</f>
        <v>3.6535252370360094E-2</v>
      </c>
      <c r="I2">
        <f>[6]Automated_SS_simulations_mean!$AO$54</f>
        <v>3.6535252370360094E-2</v>
      </c>
      <c r="J2">
        <f>[6]Automated_SS_simulations_mean!$AO$55</f>
        <v>2.6105893002609161E-2</v>
      </c>
      <c r="K2">
        <f>[6]Automated_SS_simulations_mean!$AO$56</f>
        <v>3.8294000000000001</v>
      </c>
      <c r="L2">
        <f>[6]Automated_SS_simulations_mean!$AO$57</f>
        <v>0.12081</v>
      </c>
      <c r="M2">
        <f>[6]Automated_SS_simulations_mean!$AO$58</f>
        <v>6.8224049348876964E-2</v>
      </c>
      <c r="N2">
        <f>[6]Automated_SS_simulations_mean!$AO$59</f>
        <v>0.40254359076446772</v>
      </c>
      <c r="O2">
        <f>[6]Automated_SS_simulations_mean!$AO$60</f>
        <v>6.9463000000000008</v>
      </c>
      <c r="P2">
        <f>[6]Automated_SS_simulations_mean!$AO$61</f>
        <v>1.8076263302491828</v>
      </c>
      <c r="Q2">
        <f>[6]Automated_SS_simulations_mean!$AO$62</f>
        <v>6.6962269867481892</v>
      </c>
      <c r="R2">
        <f>[6]Automated_SS_simulations_mean!$AO$63</f>
        <v>5.5254404263083923E-2</v>
      </c>
      <c r="S2" s="32">
        <v>851.83350000000007</v>
      </c>
      <c r="T2" s="32">
        <v>971.83449999999993</v>
      </c>
      <c r="U2" s="32">
        <v>510.41899999999993</v>
      </c>
      <c r="V2" s="32">
        <v>1354.8954999999999</v>
      </c>
      <c r="W2" s="32">
        <v>5392.31</v>
      </c>
      <c r="X2" s="32">
        <v>2485.3150000000001</v>
      </c>
      <c r="Y2" s="32">
        <v>646.49550000000011</v>
      </c>
      <c r="Z2" s="32">
        <v>2067.9330000000004</v>
      </c>
      <c r="AA2" s="32">
        <v>4907.9800000000005</v>
      </c>
      <c r="AB2" s="32">
        <v>2113.3595</v>
      </c>
      <c r="AC2" s="32" t="e">
        <f>'6h_CopasiData'!AE3</f>
        <v>#N/A</v>
      </c>
      <c r="AD2" s="32" t="e">
        <f>'6h_CopasiData'!AF3</f>
        <v>#N/A</v>
      </c>
      <c r="AE2" s="32" t="e">
        <f>'6h_CopasiData'!AG3</f>
        <v>#N/A</v>
      </c>
      <c r="AF2">
        <f>ss_training_data!AE2</f>
        <v>2812.6</v>
      </c>
    </row>
    <row r="3" spans="1:32" x14ac:dyDescent="0.25">
      <c r="A3" s="24">
        <f>[6]Automated_SS_simulations_mean!$AP$46</f>
        <v>1.4381499836808561E-2</v>
      </c>
      <c r="B3" s="24">
        <f>[6]Automated_SS_simulations_mean!$AP$47</f>
        <v>0.8354612641457676</v>
      </c>
      <c r="C3" s="24">
        <f>[6]Automated_SS_simulations_mean!$AP$48</f>
        <v>0.51325821584606013</v>
      </c>
      <c r="D3" s="24">
        <f>[6]Automated_SS_simulations_mean!$AP$49</f>
        <v>5.0217693992472348E-2</v>
      </c>
      <c r="E3" s="24">
        <f>[6]Automated_SS_simulations_mean!$AP$50</f>
        <v>4.2389186528967501E-3</v>
      </c>
      <c r="F3" s="24">
        <f>[6]Automated_SS_simulations_mean!$AP$51</f>
        <v>3.2269232072968865E-4</v>
      </c>
      <c r="G3" s="24">
        <f>[6]Automated_SS_simulations_mean!$AP$52</f>
        <v>5.8919158131927246E-2</v>
      </c>
      <c r="H3" s="24">
        <f>[6]Automated_SS_simulations_mean!$AP$54</f>
        <v>4.6267502816873057E-2</v>
      </c>
      <c r="I3" s="24">
        <f>[6]Automated_SS_simulations_mean!$AP$54</f>
        <v>4.6267502816873057E-2</v>
      </c>
      <c r="J3" s="24">
        <f>[6]Automated_SS_simulations_mean!$AP$55</f>
        <v>2.839005567114682E-2</v>
      </c>
      <c r="K3" s="24">
        <f>[6]Automated_SS_simulations_mean!$AP$56</f>
        <v>3.8294000000000001</v>
      </c>
      <c r="L3" s="24">
        <f>[6]Automated_SS_simulations_mean!$AP$57</f>
        <v>0.12081</v>
      </c>
      <c r="M3" s="24">
        <f>[6]Automated_SS_simulations_mean!$AP$58</f>
        <v>6.8224049348876964E-2</v>
      </c>
      <c r="N3" s="24">
        <f>[6]Automated_SS_simulations_mean!$AP$59</f>
        <v>0.40254359076446772</v>
      </c>
      <c r="O3" s="24">
        <f>[6]Automated_SS_simulations_mean!$AP$60</f>
        <v>6.9463000000000008</v>
      </c>
      <c r="P3" s="24">
        <f>[6]Automated_SS_simulations_mean!$AP$61</f>
        <v>1.9629009041157106</v>
      </c>
      <c r="Q3" s="24">
        <f>[6]Automated_SS_simulations_mean!$AP$62</f>
        <v>5.5190753475375463</v>
      </c>
      <c r="R3" s="24">
        <f>[6]Automated_SS_simulations_mean!$AP$63</f>
        <v>5.5449401330705583E-2</v>
      </c>
      <c r="S3" s="32">
        <v>591.9764806107745</v>
      </c>
      <c r="T3" s="32">
        <v>588.6934525710783</v>
      </c>
      <c r="U3" s="32">
        <v>289.75814954164275</v>
      </c>
      <c r="V3" s="32">
        <v>1017.6321702984367</v>
      </c>
      <c r="W3" s="32">
        <v>4381.6709883122221</v>
      </c>
      <c r="X3" s="32">
        <v>1863.5732557028241</v>
      </c>
      <c r="Y3" s="32">
        <v>519.88343301566044</v>
      </c>
      <c r="Z3" s="32">
        <v>1378.3943099159542</v>
      </c>
      <c r="AA3" s="32">
        <v>3925.1713782435422</v>
      </c>
      <c r="AB3" s="32">
        <v>1545.6801029020583</v>
      </c>
      <c r="AC3" s="32" t="e">
        <f>'6h_CopasiData'!AE3</f>
        <v>#N/A</v>
      </c>
      <c r="AD3" s="32" t="e">
        <f>'6h_CopasiData'!AF3</f>
        <v>#N/A</v>
      </c>
      <c r="AE3" s="32" t="e">
        <f>'6h_CopasiData'!AG3</f>
        <v>#N/A</v>
      </c>
      <c r="AF3" s="24">
        <f>ss_training_data!AE3</f>
        <v>1914.4166761738581</v>
      </c>
    </row>
    <row r="4" spans="1:32" x14ac:dyDescent="0.25">
      <c r="A4" s="24">
        <f>[6]Automated_SS_simulations_mean!$AQ$46</f>
        <v>1.4381499836808561E-2</v>
      </c>
      <c r="B4" s="24">
        <f>[6]Automated_SS_simulations_mean!$AQ$47</f>
        <v>0.65692261072744773</v>
      </c>
      <c r="C4" s="24">
        <f>[6]Automated_SS_simulations_mean!$AQ$48</f>
        <v>0.93155513403638568</v>
      </c>
      <c r="D4" s="24">
        <f>[6]Automated_SS_simulations_mean!$AQ$49</f>
        <v>9.3388246856198301E-2</v>
      </c>
      <c r="E4" s="24">
        <f>[6]Automated_SS_simulations_mean!$AQ$50</f>
        <v>4.2389186528967501E-3</v>
      </c>
      <c r="F4" s="24">
        <f>[6]Automated_SS_simulations_mean!$AQ$51</f>
        <v>2.6349335683458137E-4</v>
      </c>
      <c r="G4" s="24">
        <f>[6]Automated_SS_simulations_mean!$AQ$52</f>
        <v>6.8846488389834287E-2</v>
      </c>
      <c r="H4" s="24">
        <f>[6]Automated_SS_simulations_mean!$AQ$54</f>
        <v>5.4063146801522084E-2</v>
      </c>
      <c r="I4" s="24">
        <f>[6]Automated_SS_simulations_mean!$AQ$54</f>
        <v>5.4063146801522084E-2</v>
      </c>
      <c r="J4" s="24">
        <f>[6]Automated_SS_simulations_mean!$AQ$55</f>
        <v>3.5359993860043279E-2</v>
      </c>
      <c r="K4" s="24">
        <f>[6]Automated_SS_simulations_mean!$AQ$56</f>
        <v>3.8294000000000001</v>
      </c>
      <c r="L4" s="24">
        <f>[6]Automated_SS_simulations_mean!$AQ$57</f>
        <v>0.12081</v>
      </c>
      <c r="M4" s="24">
        <f>[6]Automated_SS_simulations_mean!$AQ$58</f>
        <v>6.8224049348876964E-2</v>
      </c>
      <c r="N4" s="24">
        <f>[6]Automated_SS_simulations_mean!$AQ$59</f>
        <v>0.40254359076446772</v>
      </c>
      <c r="O4" s="24">
        <f>[6]Automated_SS_simulations_mean!$AQ$60</f>
        <v>6.9463000000000008</v>
      </c>
      <c r="P4" s="24">
        <f>[6]Automated_SS_simulations_mean!$AQ$61</f>
        <v>1.0309722507537651</v>
      </c>
      <c r="Q4" s="24">
        <f>[6]Automated_SS_simulations_mean!$AQ$62</f>
        <v>4.5231717537240304</v>
      </c>
      <c r="R4" s="24">
        <f>[6]Automated_SS_simulations_mean!$AQ$63</f>
        <v>4.0422898750187702E-2</v>
      </c>
      <c r="S4" s="32">
        <v>1476.504506</v>
      </c>
      <c r="T4" s="32">
        <v>390.08900619999997</v>
      </c>
      <c r="U4" s="32">
        <v>369.22650229999999</v>
      </c>
      <c r="V4" s="32">
        <v>1183.1185230000001</v>
      </c>
      <c r="W4" s="32">
        <v>3359.3452419999999</v>
      </c>
      <c r="X4" s="32">
        <v>1530.03261</v>
      </c>
      <c r="Y4" s="32">
        <v>719.0703595</v>
      </c>
      <c r="Z4" s="32">
        <v>1850.300929</v>
      </c>
      <c r="AA4" s="32">
        <v>4033.1856250000001</v>
      </c>
      <c r="AB4" s="32">
        <v>1302.1775869999999</v>
      </c>
      <c r="AC4" s="32" t="e">
        <f>'6h_CopasiData'!AE3</f>
        <v>#N/A</v>
      </c>
      <c r="AD4" s="32" t="e">
        <f>'6h_CopasiData'!AF3</f>
        <v>#N/A</v>
      </c>
      <c r="AE4" s="32" t="e">
        <f>'6h_CopasiData'!AG3</f>
        <v>#N/A</v>
      </c>
      <c r="AF4" s="24">
        <f>ss_training_data!AE4</f>
        <v>1867.2312400000001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README</vt:lpstr>
      <vt:lpstr>MetaboliteCon</vt:lpstr>
      <vt:lpstr>CopyNumber-flux</vt:lpstr>
      <vt:lpstr>6h_CopasiData</vt:lpstr>
      <vt:lpstr>24h_CopasiData</vt:lpstr>
      <vt:lpstr>48h_CopasiData</vt:lpstr>
      <vt:lpstr>ss_training_data</vt:lpstr>
      <vt:lpstr>ss_validation_data</vt:lpstr>
    </vt:vector>
  </TitlesOfParts>
  <Company>Wageningen UR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Zondervan, Niels</dc:creator>
  <cp:lastModifiedBy>Niels Zondervan</cp:lastModifiedBy>
  <dcterms:created xsi:type="dcterms:W3CDTF">2016-01-26T10:28:27Z</dcterms:created>
  <dcterms:modified xsi:type="dcterms:W3CDTF">2019-11-02T21:06:49Z</dcterms:modified>
</cp:coreProperties>
</file>