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2" firstSheet="0" showHorizontalScroll="true" showSheetTabs="true" showVerticalScroll="true" tabRatio="559" windowHeight="8192" windowWidth="16384" xWindow="0" yWindow="0"/>
  </bookViews>
  <sheets>
    <sheet name="Meta data" sheetId="1" state="visible" r:id="rId2"/>
    <sheet name="Organism" sheetId="2" state="visible" r:id="rId3"/>
    <sheet name="Assay Composition" sheetId="3" state="visible" r:id="rId4"/>
    <sheet name="Km Values" sheetId="4" state="visible" r:id="rId5"/>
  </sheets>
  <definedNames>
    <definedName function="false" hidden="false" name="wksowlv5" vbProcedure="false">{#name?}</definedName>
  </definedNames>
  <calcPr iterateCount="100" refMode="A1" iterate="false" iterateDelta="0.0001"/>
</workbook>
</file>

<file path=xl/sharedStrings.xml><?xml version="1.0" encoding="utf-8"?>
<sst xmlns="http://schemas.openxmlformats.org/spreadsheetml/2006/main" count="236" uniqueCount="161">
  <si>
    <t>Item</t>
  </si>
  <si>
    <t>Value</t>
  </si>
  <si>
    <t>Experimentator</t>
  </si>
  <si>
    <t>Wayne Aubrey</t>
  </si>
  <si>
    <t>Raw data</t>
  </si>
  <si>
    <t>Reference</t>
  </si>
  <si>
    <t>SYSMO-LAB</t>
  </si>
  <si>
    <t>Description</t>
  </si>
  <si>
    <t>Heterologous Expression of LDHs from L.lactis (MG1263)  in Escherichia coli DH5α. Measurements on kinetics of L-LDHs at pH 7.5</t>
  </si>
  <si>
    <t>Aim</t>
  </si>
  <si>
    <t>Assessment of kinetic parameters of LDH to include in a catabolic model</t>
  </si>
  <si>
    <t>overexpression strain</t>
  </si>
  <si>
    <t>E.coli DH5α</t>
  </si>
  <si>
    <t>Organism of Origin</t>
  </si>
  <si>
    <t>L.lactis</t>
  </si>
  <si>
    <t>Vessel type</t>
  </si>
  <si>
    <t>96 wellplate</t>
  </si>
  <si>
    <t>Stirring rate</t>
  </si>
  <si>
    <t>RPM</t>
  </si>
  <si>
    <t>Temperature</t>
  </si>
  <si>
    <t>degree celcius</t>
  </si>
  <si>
    <t>Volume</t>
  </si>
  <si>
    <t>µl</t>
  </si>
  <si>
    <t>Gas flow</t>
  </si>
  <si>
    <t>ml</t>
  </si>
  <si>
    <t>pH</t>
  </si>
  <si>
    <t>SOP's used</t>
  </si>
  <si>
    <t>Explanations</t>
  </si>
  <si>
    <t>Format</t>
  </si>
  <si>
    <t>Data</t>
  </si>
  <si>
    <t>TOPIC</t>
  </si>
  <si>
    <t>Title</t>
  </si>
  <si>
    <t>text</t>
  </si>
  <si>
    <t>Heterologous Expression of LDHs from L.lactis in Escherichia coli DH5α. Measurements on kinetics of L-LDHs at pH 7.5</t>
  </si>
  <si>
    <t>Comments</t>
  </si>
  <si>
    <t>some comments</t>
  </si>
  <si>
    <t>ASSAY</t>
  </si>
  <si>
    <t>LDH kinetics</t>
  </si>
  <si>
    <t>Assay_type</t>
  </si>
  <si>
    <t>integer</t>
  </si>
  <si>
    <t>enzyme kinetics</t>
  </si>
  <si>
    <t>purified enzyme</t>
  </si>
  <si>
    <t>EXPERIMENT</t>
  </si>
  <si>
    <t>Experiment_description</t>
  </si>
  <si>
    <t>Forward reaction: Measurement at 380 nm-&gt; Decrease of NADH</t>
  </si>
  <si>
    <t>Experiment_type</t>
  </si>
  <si>
    <t>Concentration series</t>
  </si>
  <si>
    <t>Experimentalist</t>
  </si>
  <si>
    <t>Begin_date</t>
  </si>
  <si>
    <t>date</t>
  </si>
  <si>
    <t>User</t>
  </si>
  <si>
    <t>Group</t>
  </si>
  <si>
    <t>SYSMOLAB</t>
  </si>
  <si>
    <t>SOP</t>
  </si>
  <si>
    <t>Organism</t>
  </si>
  <si>
    <t>NCBI_ID</t>
  </si>
  <si>
    <t>Strain</t>
  </si>
  <si>
    <t>MG1363</t>
  </si>
  <si>
    <t>Genotype</t>
  </si>
  <si>
    <t>wild-type</t>
  </si>
  <si>
    <t>Phenotype</t>
  </si>
  <si>
    <t>Experimental_conditions</t>
  </si>
  <si>
    <t>FACTORS_STUDIED</t>
  </si>
  <si>
    <t>Km</t>
  </si>
  <si>
    <t>Start_value</t>
  </si>
  <si>
    <t>float/text</t>
  </si>
  <si>
    <t>End_value</t>
  </si>
  <si>
    <t>Unit</t>
  </si>
  <si>
    <t>mM</t>
  </si>
  <si>
    <t>concentration dependent rates</t>
  </si>
  <si>
    <t>DATA_CREATED</t>
  </si>
  <si>
    <t>Datatype</t>
  </si>
  <si>
    <t>rates</t>
  </si>
  <si>
    <t>Creation_date</t>
  </si>
  <si>
    <t>11/2012-12/2012</t>
  </si>
  <si>
    <t>Status</t>
  </si>
  <si>
    <t>row, normalised, ....</t>
  </si>
  <si>
    <t>Person_created</t>
  </si>
  <si>
    <t>DATA_FILE</t>
  </si>
  <si>
    <t>File_name</t>
  </si>
  <si>
    <t>Llactis_ldh_kinetic</t>
  </si>
  <si>
    <t>File_type</t>
  </si>
  <si>
    <t>excel sheet</t>
  </si>
  <si>
    <t>Storage_location</t>
  </si>
  <si>
    <t>SYSMOSEEK</t>
  </si>
  <si>
    <t>Storage_date</t>
  </si>
  <si>
    <t>Last_change_date</t>
  </si>
  <si>
    <t>TemplateID</t>
  </si>
  <si>
    <t>Enzyme kinetics template</t>
  </si>
  <si>
    <t>strain</t>
  </si>
  <si>
    <t>gene</t>
  </si>
  <si>
    <t>length</t>
  </si>
  <si>
    <t>ORF</t>
  </si>
  <si>
    <t>organism of origin</t>
  </si>
  <si>
    <t>protein</t>
  </si>
  <si>
    <t>EC number</t>
  </si>
  <si>
    <t>MW in kDA</t>
  </si>
  <si>
    <t>vector</t>
  </si>
  <si>
    <t>tagged terminus</t>
  </si>
  <si>
    <t>expression</t>
  </si>
  <si>
    <r>
      <t xml:space="preserve">E.coli DH5</t>
    </r>
    <r>
      <rPr>
        <rFont val="Calibri"/>
        <charset val="1"/>
        <family val="2"/>
        <sz val="12"/>
      </rPr>
      <t xml:space="preserve">α</t>
    </r>
    <r>
      <rPr>
        <rFont val="Times New Roman"/>
        <charset val="1"/>
        <family val="1"/>
        <sz val="12"/>
      </rPr>
      <t xml:space="preserve"> IBA2_Lp_ldhL1</t>
    </r>
  </si>
  <si>
    <t>ldhL1</t>
  </si>
  <si>
    <t>978 bp</t>
  </si>
  <si>
    <t>L0017</t>
  </si>
  <si>
    <t>L.lactis MG1363</t>
  </si>
  <si>
    <t>L-lactate dehydrogenase 1</t>
  </si>
  <si>
    <t>1.1.1.27</t>
  </si>
  <si>
    <t>34.21</t>
  </si>
  <si>
    <t>pASK-IBA2</t>
  </si>
  <si>
    <t>C</t>
  </si>
  <si>
    <t>periplasmic</t>
  </si>
  <si>
    <t>LDH</t>
  </si>
  <si>
    <t>Cell extract dilutions</t>
  </si>
  <si>
    <t>10x-30x</t>
  </si>
  <si>
    <t>Stock</t>
  </si>
  <si>
    <t>M</t>
  </si>
  <si>
    <t>Final conc in assay</t>
  </si>
  <si>
    <t>LDH down</t>
  </si>
  <si>
    <t>Master</t>
  </si>
  <si>
    <t>HEPES</t>
  </si>
  <si>
    <t>Reagent mix</t>
  </si>
  <si>
    <t>1 assay</t>
  </si>
  <si>
    <t>12 assay</t>
  </si>
  <si>
    <t>24 assay</t>
  </si>
  <si>
    <t>48 assay</t>
  </si>
  <si>
    <t>Potassium</t>
  </si>
  <si>
    <t>(µL)</t>
  </si>
  <si>
    <t>glutamate</t>
  </si>
  <si>
    <t>H2Od</t>
  </si>
  <si>
    <t>phosphate</t>
  </si>
  <si>
    <t>Master Assay buffer</t>
  </si>
  <si>
    <t>NaCl</t>
  </si>
  <si>
    <t>CDM-PC Metals solution 1x</t>
  </si>
  <si>
    <t>Metals</t>
  </si>
  <si>
    <t>x</t>
  </si>
  <si>
    <t>MgSO4</t>
  </si>
  <si>
    <t>Fructose-1,6-bisphosphate</t>
  </si>
  <si>
    <t>F16bP</t>
  </si>
  <si>
    <t>NADH (grade II disodium-)</t>
  </si>
  <si>
    <t>NADH</t>
  </si>
  <si>
    <t>Sum</t>
  </si>
  <si>
    <t>PYR</t>
  </si>
  <si>
    <t>Add per well</t>
  </si>
  <si>
    <t>Sample</t>
  </si>
  <si>
    <t>PYR stock needed</t>
  </si>
  <si>
    <t>Start reaction with:</t>
  </si>
  <si>
    <t>Pyruvate</t>
  </si>
  <si>
    <t>mL</t>
  </si>
  <si>
    <t>Total mixture in well</t>
  </si>
  <si>
    <t>Identifier</t>
  </si>
  <si>
    <t>Enzyme</t>
  </si>
  <si>
    <t>Subtrate</t>
  </si>
  <si>
    <t>Km value</t>
  </si>
  <si>
    <t>standard deviation Km</t>
  </si>
  <si>
    <t>Commentary</t>
  </si>
  <si>
    <t>unit</t>
  </si>
  <si>
    <t>1.0</t>
  </si>
  <si>
    <t>%</t>
  </si>
  <si>
    <r>
      <t xml:space="preserve">L.lactis</t>
    </r>
    <r>
      <rPr>
        <rFont val="Arial"/>
        <charset val="1"/>
        <family val="2"/>
        <sz val="10"/>
      </rPr>
      <t xml:space="preserve"> MG1363</t>
    </r>
  </si>
  <si>
    <t>L-LDH</t>
  </si>
  <si>
    <t>in presence of fructose-1.6-bisphosphate</t>
  </si>
</sst>
</file>

<file path=xl/styles.xml><?xml version="1.0" encoding="utf-8"?>
<styleSheet xmlns="http://schemas.openxmlformats.org/spreadsheetml/2006/main">
  <numFmts count="5">
    <numFmt formatCode="GENERAL" numFmtId="164"/>
    <numFmt formatCode="0" numFmtId="165"/>
    <numFmt formatCode="0.0" numFmtId="166"/>
    <numFmt formatCode="DD/MM/YYYY" numFmtId="167"/>
    <numFmt formatCode="0.00" numFmtId="168"/>
  </numFmts>
  <fonts count="13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Times New Roman"/>
      <charset val="1"/>
      <family val="1"/>
      <sz val="12"/>
    </font>
    <font>
      <name val="Times New Roman"/>
      <charset val="1"/>
      <family val="1"/>
      <color rgb="00000000"/>
      <sz val="12"/>
    </font>
    <font>
      <name val="Times New Roman"/>
      <charset val="1"/>
      <family val="1"/>
      <b val="true"/>
      <color rgb="00FF0000"/>
      <sz val="12"/>
    </font>
    <font>
      <name val="Times New Roman"/>
      <charset val="1"/>
      <family val="1"/>
      <b val="true"/>
      <sz val="12"/>
    </font>
    <font>
      <name val="Times New Roman"/>
      <charset val="1"/>
      <family val="1"/>
      <color rgb="000000FF"/>
      <sz val="12"/>
    </font>
    <font>
      <name val="Times New Roman"/>
      <charset val="1"/>
      <family val="1"/>
      <b val="true"/>
      <color rgb="00000000"/>
      <sz val="12"/>
    </font>
    <font>
      <name val="Calibri"/>
      <charset val="1"/>
      <family val="2"/>
      <sz val="12"/>
    </font>
    <font>
      <name val="Arial"/>
      <charset val="1"/>
      <family val="2"/>
      <b val="true"/>
      <sz val="10"/>
    </font>
    <font>
      <name val="Arial"/>
      <charset val="1"/>
      <family val="2"/>
      <i val="true"/>
      <sz val="10"/>
    </font>
  </fonts>
  <fills count="4">
    <fill>
      <patternFill patternType="none"/>
    </fill>
    <fill>
      <patternFill patternType="gray125"/>
    </fill>
    <fill>
      <patternFill patternType="solid">
        <fgColor rgb="00D7E4BD"/>
        <bgColor rgb="00CCCCFF"/>
      </patternFill>
    </fill>
    <fill>
      <patternFill patternType="solid">
        <fgColor rgb="00C0C0C0"/>
        <bgColor rgb="00CCCCFF"/>
      </patternFill>
    </fill>
  </fills>
  <borders count="15">
    <border diagonalDown="false" diagonalUp="false">
      <left/>
      <right/>
      <top/>
      <bottom/>
      <diagonal/>
    </border>
    <border diagonalDown="false" diagonalUp="false">
      <left style="thick"/>
      <right style="thick"/>
      <top style="thick"/>
      <bottom style="thick"/>
      <diagonal/>
    </border>
    <border diagonalDown="false" diagonalUp="false">
      <left style="thick"/>
      <right style="thick"/>
      <top style="thick"/>
      <bottom/>
      <diagonal/>
    </border>
    <border diagonalDown="false" diagonalUp="false">
      <left/>
      <right style="thick"/>
      <top style="thick"/>
      <bottom style="thick"/>
      <diagonal/>
    </border>
    <border diagonalDown="false" diagonalUp="false">
      <left style="thick"/>
      <right style="thick"/>
      <top/>
      <bottom style="thick"/>
      <diagonal/>
    </border>
    <border diagonalDown="false" diagonalUp="false">
      <left/>
      <right/>
      <top style="thick"/>
      <bottom style="thick"/>
      <diagonal/>
    </border>
    <border diagonalDown="false" diagonalUp="false">
      <left style="thick"/>
      <right/>
      <top style="thick"/>
      <bottom style="thick"/>
      <diagonal/>
    </border>
    <border diagonalDown="false" diagonalUp="false">
      <left style="hair"/>
      <right/>
      <top style="hair"/>
      <bottom/>
      <diagonal/>
    </border>
    <border diagonalDown="false" diagonalUp="false">
      <left/>
      <right/>
      <top style="hair"/>
      <bottom/>
      <diagonal/>
    </border>
    <border diagonalDown="false" diagonalUp="false">
      <left/>
      <right style="hair"/>
      <top style="hair"/>
      <bottom/>
      <diagonal/>
    </border>
    <border diagonalDown="false" diagonalUp="false">
      <left style="hair"/>
      <right/>
      <top/>
      <bottom/>
      <diagonal/>
    </border>
    <border diagonalDown="false" diagonalUp="false">
      <left/>
      <right style="hair"/>
      <top/>
      <bottom/>
      <diagonal/>
    </border>
    <border diagonalDown="false" diagonalUp="false">
      <left style="hair"/>
      <right/>
      <top/>
      <bottom style="medium"/>
      <diagonal/>
    </border>
    <border diagonalDown="false" diagonalUp="false">
      <left/>
      <right/>
      <top/>
      <bottom style="medium"/>
      <diagonal/>
    </border>
    <border diagonalDown="false" diagonalUp="false">
      <left/>
      <right style="hair"/>
      <top/>
      <bottom style="medium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55">
    <xf applyAlignment="false" applyBorder="false" applyFont="false" applyProtection="false" borderId="0" fillId="0" fontId="0" numFmtId="164" xfId="0"/>
    <xf applyAlignment="false" applyBorder="false" applyFont="true" applyProtection="false" borderId="0" fillId="0" fontId="4" numFmtId="164" xfId="0"/>
    <xf applyAlignment="true" applyBorder="false" applyFont="true" applyProtection="false" borderId="0" fillId="0" fontId="4" numFmtId="164" xfId="0">
      <alignment horizontal="center" indent="0" shrinkToFit="false" textRotation="0" vertical="bottom" wrapText="true"/>
    </xf>
    <xf applyAlignment="false" applyBorder="false" applyFont="true" applyProtection="false" borderId="0" fillId="2" fontId="4" numFmtId="165" xfId="0"/>
    <xf applyAlignment="true" applyBorder="false" applyFont="true" applyProtection="false" borderId="0" fillId="2" fontId="4" numFmtId="165" xfId="0">
      <alignment horizontal="center" indent="0" shrinkToFit="false" textRotation="0" vertical="bottom" wrapText="true"/>
    </xf>
    <xf applyAlignment="false" applyBorder="true" applyFont="true" applyProtection="false" borderId="1" fillId="2" fontId="5" numFmtId="165" xfId="0"/>
    <xf applyAlignment="true" applyBorder="true" applyFont="true" applyProtection="false" borderId="1" fillId="2" fontId="5" numFmtId="165" xfId="0">
      <alignment horizontal="center" indent="0" shrinkToFit="false" textRotation="0" vertical="bottom" wrapText="true"/>
    </xf>
    <xf applyAlignment="true" applyBorder="false" applyFont="true" applyProtection="false" borderId="0" fillId="3" fontId="6" numFmtId="164" xfId="0">
      <alignment horizontal="center" indent="0" shrinkToFit="false" textRotation="0" vertical="bottom" wrapText="true"/>
    </xf>
    <xf applyAlignment="false" applyBorder="true" applyFont="true" applyProtection="false" borderId="1" fillId="2" fontId="4" numFmtId="165" xfId="0"/>
    <xf applyAlignment="true" applyBorder="true" applyFont="true" applyProtection="false" borderId="1" fillId="2" fontId="4" numFmtId="165" xfId="0">
      <alignment horizontal="center" indent="0" shrinkToFit="false" textRotation="0" vertical="bottom" wrapText="true"/>
    </xf>
    <xf applyAlignment="false" applyBorder="true" applyFont="true" applyProtection="false" borderId="2" fillId="2" fontId="4" numFmtId="165" xfId="0"/>
    <xf applyAlignment="true" applyBorder="true" applyFont="true" applyProtection="true" borderId="1" fillId="2" fontId="5" numFmtId="164" xfId="0">
      <alignment horizontal="left" indent="0" shrinkToFit="false" textRotation="0" vertical="bottom" wrapText="false"/>
      <protection hidden="false" locked="true"/>
    </xf>
    <xf applyAlignment="true" applyBorder="true" applyFont="true" applyProtection="false" borderId="3" fillId="2" fontId="5" numFmtId="165" xfId="0">
      <alignment horizontal="center" indent="0" shrinkToFit="false" textRotation="0" vertical="bottom" wrapText="true"/>
    </xf>
    <xf applyAlignment="false" applyBorder="true" applyFont="true" applyProtection="false" borderId="4" fillId="2" fontId="4" numFmtId="165" xfId="0"/>
    <xf applyAlignment="true" applyBorder="true" applyFont="true" applyProtection="false" borderId="1" fillId="2" fontId="4" numFmtId="164" xfId="0">
      <alignment horizontal="center" indent="0" shrinkToFit="false" textRotation="0" vertical="bottom" wrapText="true"/>
    </xf>
    <xf applyAlignment="true" applyBorder="true" applyFont="true" applyProtection="false" borderId="1" fillId="2" fontId="4" numFmtId="166" xfId="0">
      <alignment horizontal="center" indent="0" shrinkToFit="false" textRotation="0" vertical="bottom" wrapText="true"/>
    </xf>
    <xf applyAlignment="true" applyBorder="false" applyFont="true" applyProtection="false" borderId="0" fillId="0" fontId="7" numFmtId="164" xfId="0">
      <alignment horizontal="center" indent="0" shrinkToFit="false" textRotation="0" vertical="bottom" wrapText="true"/>
    </xf>
    <xf applyAlignment="false" applyBorder="true" applyFont="true" applyProtection="false" borderId="1" fillId="2" fontId="7" numFmtId="164" xfId="0"/>
    <xf applyAlignment="false" applyBorder="false" applyFont="true" applyProtection="false" borderId="0" fillId="0" fontId="8" numFmtId="164" xfId="0"/>
    <xf applyAlignment="false" applyBorder="true" applyFont="true" applyProtection="false" borderId="0" fillId="0" fontId="8" numFmtId="164" xfId="0"/>
    <xf applyAlignment="true" applyBorder="false" applyFont="true" applyProtection="false" borderId="0" fillId="0" fontId="4" numFmtId="167" xfId="0">
      <alignment horizontal="center" indent="0" shrinkToFit="false" textRotation="0" vertical="bottom" wrapText="true"/>
    </xf>
    <xf applyAlignment="true" applyBorder="false" applyFont="true" applyProtection="false" borderId="0" fillId="0" fontId="6" numFmtId="164" xfId="0">
      <alignment horizontal="center" indent="0" shrinkToFit="false" textRotation="0" vertical="bottom" wrapText="true"/>
    </xf>
    <xf applyAlignment="true" applyBorder="true" applyFont="true" applyProtection="true" borderId="1" fillId="2" fontId="9" numFmtId="164" xfId="0">
      <alignment horizontal="left" indent="0" shrinkToFit="false" textRotation="0" vertical="bottom" wrapText="false"/>
      <protection hidden="false" locked="true"/>
    </xf>
    <xf applyAlignment="true" applyBorder="false" applyFont="true" applyProtection="false" borderId="0" fillId="0" fontId="4" numFmtId="164" xfId="0">
      <alignment horizontal="center" indent="0" shrinkToFit="false" textRotation="0" vertical="bottom" wrapText="false"/>
    </xf>
    <xf applyAlignment="true" applyBorder="false" applyFont="true" applyProtection="false" borderId="0" fillId="0" fontId="5" numFmtId="164" xfId="0">
      <alignment horizontal="center" indent="0" shrinkToFit="false" textRotation="0" vertical="bottom" wrapText="true"/>
    </xf>
    <xf applyAlignment="false" applyBorder="false" applyFont="true" applyProtection="false" borderId="0" fillId="0" fontId="5" numFmtId="164" xfId="0"/>
    <xf applyAlignment="true" applyBorder="false" applyFont="true" applyProtection="false" borderId="0" fillId="0" fontId="5" numFmtId="164" xfId="0">
      <alignment horizontal="left" indent="0" shrinkToFit="false" textRotation="0" vertical="bottom" wrapText="false"/>
    </xf>
    <xf applyAlignment="true" applyBorder="false" applyFont="true" applyProtection="false" borderId="0" fillId="0" fontId="9" numFmtId="164" xfId="0">
      <alignment horizontal="center" indent="0" shrinkToFit="false" textRotation="0" vertical="bottom" wrapText="true"/>
    </xf>
    <xf applyAlignment="false" applyBorder="true" applyFont="true" applyProtection="false" borderId="1" fillId="2" fontId="9" numFmtId="164" xfId="0"/>
    <xf applyAlignment="true" applyBorder="true" applyFont="true" applyProtection="false" borderId="5" fillId="2" fontId="9" numFmtId="164" xfId="0">
      <alignment horizontal="left" indent="0" shrinkToFit="false" textRotation="0" vertical="bottom" wrapText="false"/>
    </xf>
    <xf applyAlignment="true" applyBorder="true" applyFont="true" applyProtection="false" borderId="6" fillId="2" fontId="9" numFmtId="164" xfId="0">
      <alignment horizontal="center" indent="0" shrinkToFit="false" textRotation="0" vertical="bottom" wrapText="false"/>
    </xf>
    <xf applyAlignment="true" applyBorder="true" applyFont="true" applyProtection="false" borderId="1" fillId="2" fontId="9" numFmtId="164" xfId="0">
      <alignment horizontal="left" indent="0" shrinkToFit="false" textRotation="0" vertical="bottom" wrapText="false"/>
    </xf>
    <xf applyAlignment="true" applyBorder="true" applyFont="true" applyProtection="true" borderId="1" fillId="2" fontId="9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true" borderId="3" fillId="2" fontId="9" numFmtId="164" xfId="0">
      <alignment horizontal="center" indent="0" shrinkToFit="false" textRotation="0" vertical="bottom" wrapText="false"/>
      <protection hidden="false" locked="true"/>
    </xf>
    <xf applyAlignment="true" applyBorder="false" applyFont="true" applyProtection="false" borderId="0" fillId="0" fontId="4" numFmtId="164" xfId="0">
      <alignment horizontal="left" indent="0" shrinkToFit="false" textRotation="0" vertical="bottom" wrapText="false"/>
    </xf>
    <xf applyAlignment="true" applyBorder="false" applyFont="true" applyProtection="false" borderId="0" fillId="0" fontId="4" numFmtId="167" xfId="0">
      <alignment horizontal="center" indent="0" shrinkToFit="false" textRotation="0" vertical="bottom" wrapText="false"/>
    </xf>
    <xf applyAlignment="false" applyBorder="true" applyFont="true" applyProtection="false" borderId="7" fillId="0" fontId="0" numFmtId="164" xfId="0"/>
    <xf applyAlignment="false" applyBorder="true" applyFont="true" applyProtection="false" borderId="8" fillId="0" fontId="0" numFmtId="164" xfId="0"/>
    <xf applyAlignment="false" applyBorder="true" applyFont="true" applyProtection="false" borderId="8" fillId="0" fontId="11" numFmtId="164" xfId="0"/>
    <xf applyAlignment="false" applyBorder="true" applyFont="true" applyProtection="false" borderId="9" fillId="0" fontId="11" numFmtId="164" xfId="0"/>
    <xf applyAlignment="false" applyBorder="true" applyFont="true" applyProtection="false" borderId="10" fillId="0" fontId="0" numFmtId="164" xfId="0"/>
    <xf applyAlignment="false" applyBorder="true" applyFont="true" applyProtection="false" borderId="0" fillId="0" fontId="0" numFmtId="164" xfId="0"/>
    <xf applyAlignment="false" applyBorder="true" applyFont="false" applyProtection="false" borderId="11" fillId="0" fontId="0" numFmtId="164" xfId="0"/>
    <xf applyAlignment="false" applyBorder="true" applyFont="true" applyProtection="false" borderId="10" fillId="0" fontId="11" numFmtId="164" xfId="0"/>
    <xf applyAlignment="false" applyBorder="false" applyFont="true" applyProtection="false" borderId="0" fillId="0" fontId="11" numFmtId="164" xfId="0"/>
    <xf applyAlignment="false" applyBorder="true" applyFont="true" applyProtection="false" borderId="12" fillId="0" fontId="0" numFmtId="164" xfId="0"/>
    <xf applyAlignment="false" applyBorder="true" applyFont="true" applyProtection="false" borderId="13" fillId="0" fontId="11" numFmtId="164" xfId="0"/>
    <xf applyAlignment="false" applyBorder="true" applyFont="false" applyProtection="false" borderId="13" fillId="0" fontId="0" numFmtId="164" xfId="0"/>
    <xf applyAlignment="false" applyBorder="true" applyFont="false" applyProtection="false" borderId="14" fillId="0" fontId="0" numFmtId="164" xfId="0"/>
    <xf applyAlignment="true" applyBorder="true" applyFont="true" applyProtection="false" borderId="0" fillId="2" fontId="9" numFmtId="164" xfId="0">
      <alignment horizontal="center" indent="0" shrinkToFit="false" textRotation="0" vertical="bottom" wrapText="false"/>
    </xf>
    <xf applyAlignment="true" applyBorder="false" applyFont="true" applyProtection="false" borderId="0" fillId="2" fontId="9" numFmtId="164" xfId="0">
      <alignment horizontal="center" indent="0" shrinkToFit="false" textRotation="0" vertical="bottom" wrapText="false"/>
    </xf>
    <xf applyAlignment="true" applyBorder="false" applyFont="true" applyProtection="true" borderId="0" fillId="2" fontId="9" numFmtId="164" xfId="0">
      <alignment horizontal="center" indent="0" shrinkToFit="false" textRotation="0" vertical="bottom" wrapText="false"/>
      <protection hidden="false" locked="true"/>
    </xf>
    <xf applyAlignment="false" applyBorder="false" applyFont="true" applyProtection="false" borderId="0" fillId="2" fontId="9" numFmtId="168" xfId="0"/>
    <xf applyAlignment="true" applyBorder="false" applyFont="true" applyProtection="false" borderId="0" fillId="2" fontId="7" numFmtId="164" xfId="0">
      <alignment horizontal="center" indent="0" shrinkToFit="false" textRotation="0" vertical="bottom" wrapText="false"/>
    </xf>
    <xf applyAlignment="false" applyBorder="false" applyFont="true" applyProtection="false" borderId="0" fillId="0" fontId="12" numFmtId="164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D7E4BD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76"/>
  <sheetViews>
    <sheetView colorId="64" defaultGridColor="true" rightToLeft="false" showFormulas="false" showGridLines="true" showOutlineSymbols="true" showRowColHeaders="true" showZeros="true" tabSelected="false" topLeftCell="A46" view="normal" windowProtection="false" workbookViewId="0" zoomScale="105" zoomScaleNormal="105" zoomScalePageLayoutView="100">
      <selection activeCell="E11" activeCellId="0" pane="topLeft" sqref="E11"/>
    </sheetView>
  </sheetViews>
  <cols>
    <col collapsed="false" hidden="false" max="1" min="1" style="1" width="34.1960784313725"/>
    <col collapsed="false" hidden="false" max="2" min="2" style="2" width="39.678431372549"/>
    <col collapsed="false" hidden="false" max="3" min="3" style="2" width="50.9843137254902"/>
    <col collapsed="false" hidden="false" max="4" min="4" style="1" width="11.5960784313726"/>
    <col collapsed="false" hidden="false" max="5" min="5" style="1" width="29.8901960784314"/>
    <col collapsed="false" hidden="false" max="1025" min="6" style="1" width="9.50588235294118"/>
  </cols>
  <sheetData>
    <row collapsed="false" customFormat="false" customHeight="false" hidden="false" ht="14.5" outlineLevel="0" r="1">
      <c r="A1" s="3" t="s">
        <v>0</v>
      </c>
      <c r="B1" s="4" t="s">
        <v>1</v>
      </c>
      <c r="C1" s="4"/>
    </row>
    <row collapsed="false" customFormat="false" customHeight="true" hidden="false" ht="15.75" outlineLevel="0" r="2">
      <c r="A2" s="5" t="s">
        <v>2</v>
      </c>
      <c r="B2" s="6" t="s">
        <v>3</v>
      </c>
      <c r="C2" s="6"/>
      <c r="E2" s="7"/>
    </row>
    <row collapsed="false" customFormat="false" customHeight="false" hidden="false" ht="14.5" outlineLevel="0" r="3">
      <c r="A3" s="8" t="s">
        <v>4</v>
      </c>
      <c r="B3" s="9"/>
      <c r="C3" s="9"/>
    </row>
    <row collapsed="false" customFormat="false" customHeight="false" hidden="false" ht="14.5" outlineLevel="0" r="4">
      <c r="A4" s="8" t="s">
        <v>5</v>
      </c>
      <c r="B4" s="9" t="s">
        <v>6</v>
      </c>
      <c r="C4" s="9"/>
    </row>
    <row collapsed="false" customFormat="false" customHeight="false" hidden="false" ht="14.5" outlineLevel="0" r="5">
      <c r="A5" s="8"/>
      <c r="B5" s="9"/>
      <c r="C5" s="9"/>
    </row>
    <row collapsed="false" customFormat="false" customHeight="false" hidden="false" ht="52.2" outlineLevel="0" r="6">
      <c r="A6" s="8" t="s">
        <v>7</v>
      </c>
      <c r="B6" s="9" t="s">
        <v>8</v>
      </c>
      <c r="C6" s="9"/>
    </row>
    <row collapsed="false" customFormat="false" customHeight="false" hidden="false" ht="26.85" outlineLevel="0" r="7">
      <c r="A7" s="8" t="s">
        <v>9</v>
      </c>
      <c r="B7" s="9" t="s">
        <v>10</v>
      </c>
      <c r="C7" s="9"/>
    </row>
    <row collapsed="false" customFormat="false" customHeight="false" hidden="false" ht="14.5" outlineLevel="0" r="8">
      <c r="A8" s="10" t="s">
        <v>11</v>
      </c>
      <c r="B8" s="9" t="s">
        <v>12</v>
      </c>
      <c r="C8" s="9"/>
    </row>
    <row collapsed="false" customFormat="false" customHeight="false" hidden="false" ht="14.5" outlineLevel="0" r="9">
      <c r="A9" s="11" t="s">
        <v>13</v>
      </c>
      <c r="B9" s="12" t="s">
        <v>14</v>
      </c>
      <c r="C9" s="9"/>
    </row>
    <row collapsed="false" customFormat="false" customHeight="false" hidden="false" ht="14.5" outlineLevel="0" r="10">
      <c r="A10" s="13" t="s">
        <v>15</v>
      </c>
      <c r="B10" s="9" t="s">
        <v>16</v>
      </c>
      <c r="C10" s="9"/>
    </row>
    <row collapsed="false" customFormat="false" customHeight="false" hidden="false" ht="14.5" outlineLevel="0" r="11">
      <c r="A11" s="8" t="s">
        <v>17</v>
      </c>
      <c r="B11" s="14" t="n">
        <v>0</v>
      </c>
      <c r="C11" s="14" t="s">
        <v>18</v>
      </c>
    </row>
    <row collapsed="false" customFormat="false" customHeight="false" hidden="false" ht="14.5" outlineLevel="0" r="12">
      <c r="A12" s="8" t="s">
        <v>19</v>
      </c>
      <c r="B12" s="14" t="n">
        <v>30</v>
      </c>
      <c r="C12" s="14" t="s">
        <v>20</v>
      </c>
    </row>
    <row collapsed="false" customFormat="false" customHeight="false" hidden="false" ht="14.5" outlineLevel="0" r="13">
      <c r="A13" s="8" t="s">
        <v>21</v>
      </c>
      <c r="B13" s="9" t="n">
        <v>300</v>
      </c>
      <c r="C13" s="9" t="s">
        <v>22</v>
      </c>
    </row>
    <row collapsed="false" customFormat="false" customHeight="false" hidden="false" ht="14.5" outlineLevel="0" r="14">
      <c r="A14" s="8" t="s">
        <v>23</v>
      </c>
      <c r="B14" s="9" t="n">
        <v>0</v>
      </c>
      <c r="C14" s="9" t="s">
        <v>24</v>
      </c>
    </row>
    <row collapsed="false" customFormat="false" customHeight="false" hidden="false" ht="14.5" outlineLevel="0" r="15">
      <c r="A15" s="8" t="s">
        <v>25</v>
      </c>
      <c r="B15" s="15" t="n">
        <v>7.5</v>
      </c>
      <c r="C15" s="9"/>
    </row>
    <row collapsed="false" customFormat="false" customHeight="false" hidden="false" ht="14.5" outlineLevel="0" r="16">
      <c r="A16" s="8" t="s">
        <v>26</v>
      </c>
      <c r="B16" s="14" t="n">
        <v>1</v>
      </c>
      <c r="C16" s="14"/>
    </row>
    <row collapsed="false" customFormat="false" customHeight="false" hidden="false" ht="14.5" outlineLevel="0" r="18">
      <c r="A18" s="1" t="s">
        <v>27</v>
      </c>
      <c r="B18" s="16" t="s">
        <v>28</v>
      </c>
      <c r="C18" s="16" t="s">
        <v>29</v>
      </c>
    </row>
    <row collapsed="false" customFormat="false" customHeight="false" hidden="false" ht="14.5" outlineLevel="0" r="20">
      <c r="A20" s="17" t="s">
        <v>30</v>
      </c>
    </row>
    <row collapsed="false" customFormat="false" customHeight="true" hidden="false" ht="64.5" outlineLevel="0" r="21">
      <c r="A21" s="18" t="s">
        <v>31</v>
      </c>
      <c r="B21" s="2" t="s">
        <v>32</v>
      </c>
      <c r="C21" s="9" t="s">
        <v>33</v>
      </c>
    </row>
    <row collapsed="false" customFormat="false" customHeight="false" hidden="false" ht="14.5" outlineLevel="0" r="22">
      <c r="A22" s="18" t="s">
        <v>34</v>
      </c>
      <c r="B22" s="2" t="s">
        <v>32</v>
      </c>
      <c r="C22" s="2" t="s">
        <v>35</v>
      </c>
    </row>
    <row collapsed="false" customFormat="false" customHeight="false" hidden="false" ht="14.5" outlineLevel="0" r="23">
      <c r="A23" s="18"/>
    </row>
    <row collapsed="false" customFormat="false" customHeight="false" hidden="false" ht="14.5" outlineLevel="0" r="24">
      <c r="A24" s="17" t="s">
        <v>36</v>
      </c>
    </row>
    <row collapsed="false" customFormat="false" customHeight="false" hidden="false" ht="14.5" outlineLevel="0" r="25">
      <c r="A25" s="18" t="s">
        <v>31</v>
      </c>
      <c r="B25" s="2" t="s">
        <v>32</v>
      </c>
      <c r="C25" s="2" t="s">
        <v>37</v>
      </c>
    </row>
    <row collapsed="false" customFormat="false" customHeight="false" hidden="false" ht="14.5" outlineLevel="0" r="26">
      <c r="A26" s="18" t="s">
        <v>38</v>
      </c>
      <c r="B26" s="2" t="s">
        <v>39</v>
      </c>
      <c r="C26" s="2" t="s">
        <v>40</v>
      </c>
    </row>
    <row collapsed="false" customFormat="false" customHeight="false" hidden="false" ht="14.5" outlineLevel="0" r="27">
      <c r="A27" s="19" t="s">
        <v>34</v>
      </c>
      <c r="C27" s="14" t="s">
        <v>41</v>
      </c>
    </row>
    <row collapsed="false" customFormat="false" customHeight="false" hidden="false" ht="14.5" outlineLevel="0" r="28">
      <c r="A28" s="19"/>
    </row>
    <row collapsed="false" customFormat="false" customHeight="false" hidden="false" ht="14.5" outlineLevel="0" r="29">
      <c r="A29" s="17" t="s">
        <v>42</v>
      </c>
    </row>
    <row collapsed="false" customFormat="false" customHeight="false" hidden="false" ht="26.85" outlineLevel="0" r="30">
      <c r="A30" s="18" t="s">
        <v>43</v>
      </c>
      <c r="B30" s="2" t="s">
        <v>32</v>
      </c>
      <c r="C30" s="14" t="s">
        <v>44</v>
      </c>
    </row>
    <row collapsed="false" customFormat="false" customHeight="false" hidden="false" ht="14.5" outlineLevel="0" r="31">
      <c r="A31" s="18" t="s">
        <v>45</v>
      </c>
      <c r="B31" s="2" t="s">
        <v>32</v>
      </c>
      <c r="C31" s="2" t="s">
        <v>46</v>
      </c>
    </row>
    <row collapsed="false" customFormat="false" customHeight="false" hidden="false" ht="14.5" outlineLevel="0" r="32">
      <c r="A32" s="18" t="s">
        <v>47</v>
      </c>
      <c r="B32" s="2" t="s">
        <v>32</v>
      </c>
      <c r="C32" s="2" t="s">
        <v>3</v>
      </c>
    </row>
    <row collapsed="false" customFormat="false" customHeight="false" hidden="false" ht="14.5" outlineLevel="0" r="34">
      <c r="A34" s="18" t="s">
        <v>48</v>
      </c>
      <c r="B34" s="2" t="s">
        <v>49</v>
      </c>
      <c r="C34" s="20" t="n">
        <v>41232</v>
      </c>
      <c r="D34" s="21"/>
    </row>
    <row collapsed="false" customFormat="false" customHeight="false" hidden="false" ht="14.5" outlineLevel="0" r="35">
      <c r="A35" s="18" t="s">
        <v>50</v>
      </c>
      <c r="B35" s="2" t="s">
        <v>39</v>
      </c>
      <c r="C35" s="2" t="s">
        <v>3</v>
      </c>
    </row>
    <row collapsed="false" customFormat="false" customHeight="false" hidden="false" ht="14.5" outlineLevel="0" r="36">
      <c r="A36" s="18" t="s">
        <v>51</v>
      </c>
      <c r="B36" s="2" t="s">
        <v>39</v>
      </c>
      <c r="C36" s="2" t="s">
        <v>52</v>
      </c>
    </row>
    <row collapsed="false" customFormat="false" customHeight="false" hidden="false" ht="14.5" outlineLevel="0" r="37">
      <c r="A37" s="18" t="s">
        <v>53</v>
      </c>
      <c r="C37" s="2" t="n">
        <v>1</v>
      </c>
    </row>
    <row collapsed="false" customFormat="false" customHeight="false" hidden="false" ht="14.5" outlineLevel="0" r="42">
      <c r="A42" s="22" t="s">
        <v>13</v>
      </c>
    </row>
    <row collapsed="false" customFormat="false" customHeight="false" hidden="false" ht="14.5" outlineLevel="0" r="43">
      <c r="A43" s="18" t="s">
        <v>54</v>
      </c>
      <c r="B43" s="2" t="s">
        <v>39</v>
      </c>
      <c r="C43" s="2" t="s">
        <v>14</v>
      </c>
      <c r="D43" s="23"/>
      <c r="E43" s="23"/>
    </row>
    <row collapsed="false" customFormat="false" customHeight="false" hidden="false" ht="14.5" outlineLevel="0" r="44">
      <c r="A44" s="18" t="s">
        <v>55</v>
      </c>
      <c r="B44" s="2" t="s">
        <v>39</v>
      </c>
      <c r="C44" s="2" t="n">
        <v>416870</v>
      </c>
      <c r="D44" s="23"/>
      <c r="E44" s="23"/>
    </row>
    <row collapsed="false" customFormat="false" customHeight="false" hidden="false" ht="14.5" outlineLevel="0" r="45">
      <c r="A45" s="18" t="s">
        <v>56</v>
      </c>
      <c r="B45" s="2" t="s">
        <v>32</v>
      </c>
      <c r="C45" s="2" t="s">
        <v>57</v>
      </c>
      <c r="D45" s="23"/>
      <c r="E45" s="23"/>
    </row>
    <row collapsed="false" customFormat="false" customHeight="false" hidden="false" ht="14.5" outlineLevel="0" r="46">
      <c r="A46" s="18" t="s">
        <v>58</v>
      </c>
      <c r="B46" s="2" t="s">
        <v>32</v>
      </c>
      <c r="C46" s="24" t="s">
        <v>59</v>
      </c>
      <c r="D46" s="24"/>
      <c r="E46" s="24"/>
    </row>
    <row collapsed="false" customFormat="false" customHeight="false" hidden="false" ht="14.5" outlineLevel="0" r="47">
      <c r="A47" s="18" t="s">
        <v>60</v>
      </c>
      <c r="B47" s="2" t="s">
        <v>32</v>
      </c>
      <c r="C47" s="24" t="s">
        <v>59</v>
      </c>
      <c r="D47" s="24"/>
      <c r="E47" s="24"/>
    </row>
    <row collapsed="false" customFormat="false" customHeight="false" hidden="false" ht="14.5" outlineLevel="0" r="49">
      <c r="B49" s="24"/>
      <c r="C49" s="24"/>
      <c r="D49" s="25"/>
      <c r="E49" s="25"/>
    </row>
    <row collapsed="false" customFormat="false" customHeight="false" hidden="false" ht="14.5" outlineLevel="0" r="50">
      <c r="A50" s="17" t="s">
        <v>61</v>
      </c>
      <c r="B50" s="24"/>
      <c r="C50" s="24"/>
      <c r="D50" s="25"/>
      <c r="E50" s="25"/>
    </row>
    <row collapsed="false" customFormat="false" customHeight="false" hidden="false" ht="14.5" outlineLevel="0" r="51">
      <c r="A51" s="18"/>
      <c r="B51" s="24"/>
      <c r="C51" s="24"/>
      <c r="D51" s="26"/>
      <c r="E51" s="26"/>
    </row>
    <row collapsed="false" customFormat="false" customHeight="false" hidden="false" ht="14.5" outlineLevel="0" r="52">
      <c r="A52" s="18"/>
      <c r="B52" s="27"/>
      <c r="C52" s="27"/>
      <c r="D52" s="26"/>
      <c r="E52" s="26"/>
    </row>
    <row collapsed="false" customFormat="false" customHeight="false" hidden="false" ht="14.5" outlineLevel="0" r="53">
      <c r="A53" s="18"/>
      <c r="B53" s="27"/>
      <c r="C53" s="27"/>
      <c r="D53" s="26"/>
      <c r="E53" s="26"/>
    </row>
    <row collapsed="false" customFormat="false" customHeight="false" hidden="false" ht="14.5" outlineLevel="0" r="54">
      <c r="A54" s="18"/>
      <c r="B54" s="24"/>
      <c r="C54" s="24"/>
      <c r="D54" s="26"/>
      <c r="E54" s="25"/>
    </row>
    <row collapsed="false" customFormat="false" customHeight="false" hidden="false" ht="14.5" outlineLevel="0" r="55">
      <c r="A55" s="18"/>
      <c r="B55" s="24"/>
      <c r="C55" s="24"/>
      <c r="D55" s="26"/>
      <c r="E55" s="26"/>
    </row>
    <row collapsed="false" customFormat="false" customHeight="false" hidden="false" ht="14.5" outlineLevel="0" r="56">
      <c r="D56" s="25"/>
      <c r="E56" s="25"/>
    </row>
    <row collapsed="false" customFormat="false" customHeight="false" hidden="false" ht="14.5" outlineLevel="0" r="57">
      <c r="A57" s="17" t="s">
        <v>62</v>
      </c>
      <c r="B57" s="24"/>
      <c r="C57" s="24"/>
      <c r="D57" s="25"/>
      <c r="E57" s="25"/>
    </row>
    <row collapsed="false" customFormat="false" customHeight="false" hidden="false" ht="14.5" outlineLevel="0" r="58">
      <c r="A58" s="18" t="s">
        <v>0</v>
      </c>
      <c r="B58" s="24" t="s">
        <v>32</v>
      </c>
      <c r="C58" s="24" t="s">
        <v>63</v>
      </c>
      <c r="D58" s="25"/>
      <c r="E58" s="25"/>
    </row>
    <row collapsed="false" customFormat="false" customHeight="false" hidden="false" ht="14.5" outlineLevel="0" r="59">
      <c r="A59" s="18" t="s">
        <v>64</v>
      </c>
      <c r="B59" s="27" t="s">
        <v>65</v>
      </c>
      <c r="C59" s="27" t="n">
        <v>0</v>
      </c>
    </row>
    <row collapsed="false" customFormat="false" customHeight="false" hidden="false" ht="14.5" outlineLevel="0" r="60">
      <c r="A60" s="18" t="s">
        <v>66</v>
      </c>
      <c r="B60" s="27" t="s">
        <v>65</v>
      </c>
      <c r="C60" s="16" t="n">
        <v>0</v>
      </c>
    </row>
    <row collapsed="false" customFormat="false" customHeight="false" hidden="false" ht="14.5" outlineLevel="0" r="61">
      <c r="A61" s="18" t="s">
        <v>67</v>
      </c>
      <c r="B61" s="24" t="s">
        <v>32</v>
      </c>
      <c r="C61" s="24" t="s">
        <v>68</v>
      </c>
    </row>
    <row collapsed="false" customFormat="false" customHeight="false" hidden="false" ht="14.5" outlineLevel="0" r="62">
      <c r="A62" s="18" t="s">
        <v>34</v>
      </c>
      <c r="B62" s="24"/>
      <c r="C62" s="24" t="s">
        <v>69</v>
      </c>
    </row>
    <row collapsed="false" customFormat="false" customHeight="false" hidden="false" ht="14.5" outlineLevel="0" r="63">
      <c r="B63" s="24"/>
      <c r="C63" s="24"/>
    </row>
    <row collapsed="false" customFormat="false" customHeight="false" hidden="false" ht="14.5" outlineLevel="0" r="64">
      <c r="A64" s="17" t="s">
        <v>70</v>
      </c>
      <c r="B64" s="24"/>
      <c r="C64" s="24"/>
    </row>
    <row collapsed="false" customFormat="false" customHeight="false" hidden="false" ht="14.5" outlineLevel="0" r="65">
      <c r="A65" s="18" t="s">
        <v>71</v>
      </c>
      <c r="B65" s="24" t="s">
        <v>32</v>
      </c>
      <c r="C65" s="24" t="s">
        <v>72</v>
      </c>
    </row>
    <row collapsed="false" customFormat="false" customHeight="false" hidden="false" ht="14.5" outlineLevel="0" r="66">
      <c r="A66" s="18" t="s">
        <v>73</v>
      </c>
      <c r="B66" s="2" t="s">
        <v>49</v>
      </c>
      <c r="C66" s="2" t="s">
        <v>74</v>
      </c>
    </row>
    <row collapsed="false" customFormat="false" customHeight="false" hidden="false" ht="14.5" outlineLevel="0" r="67">
      <c r="A67" s="18" t="s">
        <v>75</v>
      </c>
      <c r="B67" s="2" t="s">
        <v>32</v>
      </c>
      <c r="C67" s="2" t="s">
        <v>76</v>
      </c>
    </row>
    <row collapsed="false" customFormat="false" customHeight="false" hidden="false" ht="14.5" outlineLevel="0" r="68">
      <c r="A68" s="18" t="s">
        <v>77</v>
      </c>
      <c r="B68" s="2" t="s">
        <v>32</v>
      </c>
      <c r="C68" s="2" t="s">
        <v>3</v>
      </c>
    </row>
    <row collapsed="false" customFormat="false" customHeight="false" hidden="false" ht="14.5" outlineLevel="0" r="70">
      <c r="A70" s="1" t="s">
        <v>78</v>
      </c>
    </row>
    <row collapsed="false" customFormat="false" customHeight="false" hidden="false" ht="14.5" outlineLevel="0" r="71">
      <c r="A71" s="18" t="s">
        <v>79</v>
      </c>
      <c r="B71" s="2" t="s">
        <v>32</v>
      </c>
      <c r="C71" s="2" t="s">
        <v>80</v>
      </c>
    </row>
    <row collapsed="false" customFormat="false" customHeight="false" hidden="false" ht="14.5" outlineLevel="0" r="72">
      <c r="A72" s="18" t="s">
        <v>81</v>
      </c>
      <c r="B72" s="2" t="s">
        <v>32</v>
      </c>
      <c r="C72" s="2" t="s">
        <v>82</v>
      </c>
    </row>
    <row collapsed="false" customFormat="false" customHeight="false" hidden="false" ht="14.5" outlineLevel="0" r="73">
      <c r="A73" s="18" t="s">
        <v>83</v>
      </c>
      <c r="B73" s="2" t="s">
        <v>32</v>
      </c>
      <c r="C73" s="2" t="s">
        <v>84</v>
      </c>
    </row>
    <row collapsed="false" customFormat="false" customHeight="false" hidden="false" ht="14.5" outlineLevel="0" r="74">
      <c r="A74" s="18" t="s">
        <v>85</v>
      </c>
      <c r="B74" s="2" t="s">
        <v>49</v>
      </c>
      <c r="C74" s="20" t="n">
        <v>41296</v>
      </c>
    </row>
    <row collapsed="false" customFormat="false" customHeight="false" hidden="false" ht="14.5" outlineLevel="0" r="75">
      <c r="A75" s="18" t="s">
        <v>86</v>
      </c>
      <c r="B75" s="2" t="s">
        <v>49</v>
      </c>
      <c r="C75" s="20" t="n">
        <v>41296</v>
      </c>
    </row>
    <row collapsed="false" customFormat="false" customHeight="false" hidden="false" ht="14.5" outlineLevel="0" r="76">
      <c r="A76" s="18" t="s">
        <v>87</v>
      </c>
      <c r="B76" s="2" t="s">
        <v>32</v>
      </c>
      <c r="C76" s="2" t="s">
        <v>88</v>
      </c>
    </row>
  </sheetData>
  <printOptions headings="false" gridLines="false" gridLinesSet="true" horizontalCentered="false" verticalCentered="false"/>
  <pageMargins left="0.7875" right="0.7875" top="0.984027777777778" bottom="0.984027777777778" header="0.511805555555555" footer="0.511805555555555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4:K5"/>
  <sheetViews>
    <sheetView colorId="64" defaultGridColor="true" rightToLeft="false" showFormulas="false" showGridLines="true" showOutlineSymbols="true" showRowColHeaders="true" showZeros="true" tabSelected="false" topLeftCell="A4" view="normal" windowProtection="false" workbookViewId="0" zoomScale="105" zoomScaleNormal="105" zoomScalePageLayoutView="100">
      <selection activeCell="C5" activeCellId="0" pane="topLeft" sqref="C5"/>
    </sheetView>
  </sheetViews>
  <cols>
    <col collapsed="false" hidden="false" max="1" min="1" style="0" width="32.5411764705882"/>
    <col collapsed="false" hidden="false" max="2" min="2" style="0" width="8.61176470588235"/>
    <col collapsed="false" hidden="false" max="3" min="3" style="0" width="10.8549019607843"/>
    <col collapsed="false" hidden="false" max="4" min="4" style="0" width="17.7098039215686"/>
    <col collapsed="false" hidden="false" max="5" min="5" style="0" width="24.8078431372549"/>
    <col collapsed="false" hidden="false" max="6" min="6" style="0" width="26.9058823529412"/>
    <col collapsed="false" hidden="false" max="7" min="7" style="0" width="19.1450980392157"/>
    <col collapsed="false" hidden="false" max="8" min="8" style="0" width="17.7098039215686"/>
    <col collapsed="false" hidden="false" max="9" min="9" style="0" width="15.1490196078431"/>
    <col collapsed="false" hidden="false" max="10" min="10" style="0" width="20.9647058823529"/>
    <col collapsed="false" hidden="false" max="11" min="11" style="0" width="14.7254901960784"/>
    <col collapsed="false" hidden="false" max="1025" min="12" style="0" width="8.54509803921569"/>
  </cols>
  <sheetData>
    <row collapsed="false" customFormat="false" customHeight="false" hidden="false" ht="14.5" outlineLevel="0" r="4">
      <c r="A4" s="28" t="s">
        <v>89</v>
      </c>
      <c r="B4" s="29" t="s">
        <v>90</v>
      </c>
      <c r="C4" s="30" t="s">
        <v>91</v>
      </c>
      <c r="D4" s="31" t="s">
        <v>92</v>
      </c>
      <c r="E4" s="22" t="s">
        <v>93</v>
      </c>
      <c r="F4" s="22" t="s">
        <v>94</v>
      </c>
      <c r="G4" s="32" t="s">
        <v>95</v>
      </c>
      <c r="H4" s="32" t="s">
        <v>96</v>
      </c>
      <c r="I4" s="32" t="s">
        <v>97</v>
      </c>
      <c r="J4" s="32" t="s">
        <v>98</v>
      </c>
      <c r="K4" s="33" t="s">
        <v>99</v>
      </c>
    </row>
    <row collapsed="false" customFormat="false" customHeight="false" hidden="false" ht="15.65" outlineLevel="0" r="5">
      <c r="A5" s="0" t="s">
        <v>100</v>
      </c>
      <c r="B5" s="34" t="s">
        <v>101</v>
      </c>
      <c r="C5" s="23" t="s">
        <v>102</v>
      </c>
      <c r="D5" s="34" t="s">
        <v>103</v>
      </c>
      <c r="E5" s="34" t="s">
        <v>104</v>
      </c>
      <c r="F5" s="34" t="s">
        <v>105</v>
      </c>
      <c r="G5" s="23" t="s">
        <v>106</v>
      </c>
      <c r="H5" s="23" t="s">
        <v>107</v>
      </c>
      <c r="I5" s="23" t="s">
        <v>108</v>
      </c>
      <c r="J5" s="35" t="s">
        <v>109</v>
      </c>
      <c r="K5" s="35" t="s">
        <v>110</v>
      </c>
    </row>
  </sheetData>
  <printOptions headings="false" gridLines="false" gridLinesSet="true" horizontalCentered="false" verticalCentered="false"/>
  <pageMargins left="0.7" right="0.7" top="0.7875" bottom="0.7875" header="0.511805555555555" footer="0.511805555555555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5" zoomScaleNormal="105" zoomScalePageLayoutView="100">
      <selection activeCell="K27" activeCellId="0" pane="topLeft" sqref="K27"/>
    </sheetView>
  </sheetViews>
  <cols>
    <col collapsed="false" hidden="false" max="1025" min="1" style="0" width="11.8117647058824"/>
  </cols>
  <sheetData>
    <row collapsed="false" customFormat="false" customHeight="false" hidden="false" ht="12.75" outlineLevel="0" r="1">
      <c r="A1" s="36" t="s">
        <v>111</v>
      </c>
      <c r="B1" s="37" t="s">
        <v>106</v>
      </c>
      <c r="C1" s="37" t="s">
        <v>112</v>
      </c>
      <c r="D1" s="37"/>
      <c r="E1" s="37" t="s">
        <v>113</v>
      </c>
      <c r="F1" s="37"/>
      <c r="G1" s="38" t="s">
        <v>114</v>
      </c>
      <c r="H1" s="38" t="s">
        <v>115</v>
      </c>
      <c r="I1" s="38"/>
      <c r="J1" s="38" t="s">
        <v>116</v>
      </c>
      <c r="K1" s="38"/>
      <c r="L1" s="38" t="s">
        <v>115</v>
      </c>
      <c r="M1" s="39" t="s">
        <v>68</v>
      </c>
    </row>
    <row collapsed="false" customFormat="false" customHeight="false" hidden="false" ht="12.1" outlineLevel="0" r="2">
      <c r="A2" s="40" t="s">
        <v>117</v>
      </c>
      <c r="F2" s="41" t="s">
        <v>118</v>
      </c>
      <c r="G2" s="0" t="s">
        <v>119</v>
      </c>
      <c r="H2" s="0" t="n">
        <f aca="false">3*K2</f>
        <v>0.3</v>
      </c>
      <c r="J2" s="0" t="s">
        <v>119</v>
      </c>
      <c r="K2" s="0" t="n">
        <f aca="false">M2/1000</f>
        <v>0.1</v>
      </c>
      <c r="L2" s="0" t="s">
        <v>115</v>
      </c>
      <c r="M2" s="42" t="n">
        <v>100</v>
      </c>
    </row>
    <row collapsed="false" customFormat="false" customHeight="false" hidden="false" ht="12.1" outlineLevel="0" r="3">
      <c r="A3" s="43" t="s">
        <v>120</v>
      </c>
      <c r="B3" s="44" t="s">
        <v>121</v>
      </c>
      <c r="C3" s="44" t="s">
        <v>122</v>
      </c>
      <c r="D3" s="44" t="s">
        <v>123</v>
      </c>
      <c r="E3" s="44" t="s">
        <v>124</v>
      </c>
      <c r="F3" s="41"/>
      <c r="G3" s="0" t="s">
        <v>125</v>
      </c>
      <c r="H3" s="0" t="n">
        <v>1.314</v>
      </c>
      <c r="J3" s="0" t="s">
        <v>125</v>
      </c>
      <c r="K3" s="0" t="n">
        <f aca="false">M3/1000</f>
        <v>0.438</v>
      </c>
      <c r="L3" s="0" t="s">
        <v>115</v>
      </c>
      <c r="M3" s="42" t="n">
        <v>438</v>
      </c>
    </row>
    <row collapsed="false" customFormat="false" customHeight="false" hidden="false" ht="12.75" outlineLevel="0" r="4">
      <c r="A4" s="40"/>
      <c r="B4" s="0" t="s">
        <v>126</v>
      </c>
      <c r="C4" s="0" t="s">
        <v>126</v>
      </c>
      <c r="D4" s="0" t="s">
        <v>126</v>
      </c>
      <c r="E4" s="0" t="s">
        <v>126</v>
      </c>
      <c r="F4" s="41"/>
      <c r="G4" s="0" t="s">
        <v>127</v>
      </c>
      <c r="H4" s="0" t="n">
        <f aca="false">3*K4</f>
        <v>1.2</v>
      </c>
      <c r="J4" s="0" t="s">
        <v>127</v>
      </c>
      <c r="K4" s="0" t="n">
        <v>0.4</v>
      </c>
      <c r="L4" s="0" t="s">
        <v>115</v>
      </c>
      <c r="M4" s="42" t="n">
        <v>400</v>
      </c>
    </row>
    <row collapsed="false" customFormat="false" customHeight="false" hidden="false" ht="12.1" outlineLevel="0" r="5">
      <c r="A5" s="40" t="s">
        <v>128</v>
      </c>
      <c r="B5" s="0" t="n">
        <v>124.8</v>
      </c>
      <c r="C5" s="0" t="n">
        <v>1872</v>
      </c>
      <c r="D5" s="0" t="n">
        <v>3949.4</v>
      </c>
      <c r="E5" s="0" t="n">
        <v>6864</v>
      </c>
      <c r="F5" s="41"/>
      <c r="G5" s="0" t="s">
        <v>129</v>
      </c>
      <c r="H5" s="0" t="n">
        <f aca="false">3*K5</f>
        <v>0.003</v>
      </c>
      <c r="J5" s="0" t="s">
        <v>129</v>
      </c>
      <c r="K5" s="0" t="n">
        <v>0.001</v>
      </c>
      <c r="L5" s="0" t="s">
        <v>115</v>
      </c>
      <c r="M5" s="42" t="n">
        <v>1</v>
      </c>
    </row>
    <row collapsed="false" customFormat="false" customHeight="false" hidden="false" ht="12.1" outlineLevel="0" r="6">
      <c r="A6" s="40" t="s">
        <v>130</v>
      </c>
      <c r="B6" s="0" t="n">
        <f aca="false">K4*300/H4</f>
        <v>100</v>
      </c>
      <c r="C6" s="0" t="n">
        <f aca="false">B6*15</f>
        <v>1500</v>
      </c>
      <c r="D6" s="0" t="n">
        <f aca="false">B6*28</f>
        <v>2800</v>
      </c>
      <c r="E6" s="0" t="n">
        <f aca="false">B6*55</f>
        <v>5500</v>
      </c>
      <c r="F6" s="41"/>
      <c r="G6" s="0" t="s">
        <v>131</v>
      </c>
      <c r="H6" s="0" t="n">
        <f aca="false">3*K6</f>
        <v>0.15</v>
      </c>
      <c r="J6" s="0" t="s">
        <v>131</v>
      </c>
      <c r="K6" s="0" t="n">
        <f aca="false">M6/1000</f>
        <v>0.05</v>
      </c>
      <c r="L6" s="0" t="s">
        <v>115</v>
      </c>
      <c r="M6" s="42" t="n">
        <v>50</v>
      </c>
    </row>
    <row collapsed="false" customFormat="false" customHeight="false" hidden="false" ht="12.1" outlineLevel="0" r="7">
      <c r="A7" s="40" t="s">
        <v>132</v>
      </c>
      <c r="B7" s="0" t="n">
        <f aca="false">K7*300/H7</f>
        <v>30</v>
      </c>
      <c r="C7" s="0" t="n">
        <f aca="false">B7*15</f>
        <v>450</v>
      </c>
      <c r="D7" s="0" t="n">
        <f aca="false">B7*28</f>
        <v>840</v>
      </c>
      <c r="E7" s="0" t="n">
        <f aca="false">B7*55</f>
        <v>1650</v>
      </c>
      <c r="G7" s="0" t="s">
        <v>133</v>
      </c>
      <c r="H7" s="0" t="n">
        <v>1</v>
      </c>
      <c r="I7" s="0" t="s">
        <v>134</v>
      </c>
      <c r="J7" s="0" t="s">
        <v>133</v>
      </c>
      <c r="K7" s="0" t="n">
        <v>0.1</v>
      </c>
      <c r="L7" s="0" t="s">
        <v>134</v>
      </c>
      <c r="M7" s="42"/>
    </row>
    <row collapsed="false" customFormat="false" customHeight="false" hidden="false" ht="12.1" outlineLevel="0" r="8">
      <c r="A8" s="40" t="s">
        <v>135</v>
      </c>
      <c r="B8" s="0" t="n">
        <f aca="false">K8*300/H8</f>
        <v>1.2</v>
      </c>
      <c r="C8" s="0" t="n">
        <f aca="false">B8*15</f>
        <v>18</v>
      </c>
      <c r="D8" s="0" t="n">
        <f aca="false">B8*28</f>
        <v>33.6</v>
      </c>
      <c r="E8" s="0" t="n">
        <f aca="false">B8*55</f>
        <v>66</v>
      </c>
      <c r="G8" s="0" t="s">
        <v>135</v>
      </c>
      <c r="H8" s="0" t="n">
        <v>0.5</v>
      </c>
      <c r="J8" s="0" t="s">
        <v>135</v>
      </c>
      <c r="K8" s="0" t="n">
        <f aca="false">M8/1000</f>
        <v>0.002</v>
      </c>
      <c r="L8" s="0" t="s">
        <v>115</v>
      </c>
      <c r="M8" s="42" t="n">
        <f aca="false">2</f>
        <v>2</v>
      </c>
    </row>
    <row collapsed="false" customFormat="false" customHeight="false" hidden="false" ht="12.75" outlineLevel="0" r="9">
      <c r="A9" s="40" t="s">
        <v>136</v>
      </c>
      <c r="B9" s="0" t="n">
        <f aca="false">K9*300/H9</f>
        <v>3</v>
      </c>
      <c r="C9" s="0" t="n">
        <f aca="false">B9*15</f>
        <v>45</v>
      </c>
      <c r="D9" s="0" t="n">
        <f aca="false">B9*28</f>
        <v>84</v>
      </c>
      <c r="E9" s="0" t="n">
        <f aca="false">B9*55</f>
        <v>165</v>
      </c>
      <c r="G9" s="0" t="s">
        <v>137</v>
      </c>
      <c r="H9" s="0" t="n">
        <v>0.3</v>
      </c>
      <c r="J9" s="0" t="s">
        <v>137</v>
      </c>
      <c r="K9" s="0" t="n">
        <f aca="false">M9/1000</f>
        <v>0.003</v>
      </c>
      <c r="L9" s="0" t="s">
        <v>115</v>
      </c>
      <c r="M9" s="42" t="n">
        <v>3</v>
      </c>
    </row>
    <row collapsed="false" customFormat="false" customHeight="false" hidden="false" ht="12.75" outlineLevel="0" r="10">
      <c r="A10" s="40" t="s">
        <v>138</v>
      </c>
      <c r="B10" s="0" t="n">
        <f aca="false">K10*300/H10</f>
        <v>6</v>
      </c>
      <c r="C10" s="0" t="n">
        <f aca="false">B10*15</f>
        <v>90</v>
      </c>
      <c r="D10" s="0" t="n">
        <f aca="false">B10*28</f>
        <v>168</v>
      </c>
      <c r="E10" s="0" t="n">
        <f aca="false">B10*55</f>
        <v>330</v>
      </c>
      <c r="G10" s="0" t="s">
        <v>139</v>
      </c>
      <c r="H10" s="0" t="n">
        <v>0.015</v>
      </c>
      <c r="J10" s="0" t="s">
        <v>139</v>
      </c>
      <c r="K10" s="0" t="n">
        <f aca="false">M10/1000</f>
        <v>0.0003</v>
      </c>
      <c r="L10" s="0" t="s">
        <v>115</v>
      </c>
      <c r="M10" s="42" t="n">
        <v>0.3</v>
      </c>
    </row>
    <row collapsed="false" customFormat="false" customHeight="false" hidden="false" ht="12.1" outlineLevel="0" r="11">
      <c r="A11" s="40" t="s">
        <v>140</v>
      </c>
      <c r="B11" s="0" t="n">
        <f aca="false">SUM(B4:B10)</f>
        <v>265</v>
      </c>
      <c r="C11" s="0" t="n">
        <f aca="false">SUM(C4:C10)</f>
        <v>3975</v>
      </c>
      <c r="D11" s="0" t="n">
        <f aca="false">SUM(D4:D10)</f>
        <v>7875</v>
      </c>
      <c r="E11" s="0" t="n">
        <f aca="false">SUM(E4:E10)</f>
        <v>14575</v>
      </c>
      <c r="G11" s="0" t="s">
        <v>141</v>
      </c>
      <c r="H11" s="0" t="n">
        <f aca="false">H14</f>
        <v>0.2</v>
      </c>
      <c r="J11" s="0" t="s">
        <v>141</v>
      </c>
      <c r="K11" s="0" t="n">
        <f aca="false">M11/1000</f>
        <v>0.02</v>
      </c>
      <c r="L11" s="0" t="s">
        <v>115</v>
      </c>
      <c r="M11" s="42" t="n">
        <v>20</v>
      </c>
    </row>
    <row collapsed="false" customFormat="false" customHeight="false" hidden="false" ht="12.1" outlineLevel="0" r="12">
      <c r="A12" s="40" t="s">
        <v>142</v>
      </c>
      <c r="B12" s="0" t="n">
        <f aca="false">B17-B15-B13</f>
        <v>265</v>
      </c>
      <c r="C12" s="0" t="n">
        <f aca="false">B12</f>
        <v>265</v>
      </c>
      <c r="D12" s="0" t="n">
        <f aca="false">C12</f>
        <v>265</v>
      </c>
      <c r="E12" s="0" t="n">
        <f aca="false">D12</f>
        <v>265</v>
      </c>
      <c r="M12" s="42"/>
    </row>
    <row collapsed="false" customFormat="false" customHeight="false" hidden="false" ht="12.1" outlineLevel="0" r="13">
      <c r="A13" s="40" t="s">
        <v>143</v>
      </c>
      <c r="B13" s="0" t="n">
        <v>5</v>
      </c>
      <c r="C13" s="0" t="n">
        <f aca="false">B13</f>
        <v>5</v>
      </c>
      <c r="D13" s="0" t="n">
        <f aca="false">C13</f>
        <v>5</v>
      </c>
      <c r="E13" s="0" t="n">
        <f aca="false">D13</f>
        <v>5</v>
      </c>
      <c r="G13" s="0" t="s">
        <v>144</v>
      </c>
      <c r="M13" s="42"/>
    </row>
    <row collapsed="false" customFormat="false" customHeight="false" hidden="false" ht="12.1" outlineLevel="0" r="14">
      <c r="A14" s="40" t="s">
        <v>145</v>
      </c>
      <c r="B14" s="0" t="n">
        <v>32</v>
      </c>
      <c r="C14" s="0" t="n">
        <f aca="false">B14*12</f>
        <v>384</v>
      </c>
      <c r="D14" s="0" t="n">
        <f aca="false">B14*24</f>
        <v>768</v>
      </c>
      <c r="E14" s="0" t="n">
        <f aca="false">B14*48</f>
        <v>1536</v>
      </c>
      <c r="G14" s="0" t="s">
        <v>115</v>
      </c>
      <c r="H14" s="0" t="n">
        <f aca="false">K11*B17/B15</f>
        <v>0.2</v>
      </c>
      <c r="M14" s="42"/>
    </row>
    <row collapsed="false" customFormat="false" customHeight="false" hidden="false" ht="12.75" outlineLevel="0" r="15">
      <c r="A15" s="40" t="s">
        <v>146</v>
      </c>
      <c r="B15" s="0" t="n">
        <v>30</v>
      </c>
      <c r="C15" s="0" t="n">
        <v>30</v>
      </c>
      <c r="D15" s="0" t="n">
        <v>30</v>
      </c>
      <c r="E15" s="0" t="n">
        <v>30</v>
      </c>
      <c r="G15" s="0" t="s">
        <v>147</v>
      </c>
      <c r="H15" s="0" t="n">
        <v>1</v>
      </c>
      <c r="M15" s="42"/>
    </row>
    <row collapsed="false" customFormat="false" customHeight="false" hidden="false" ht="12.1" outlineLevel="0" r="16">
      <c r="A16" s="40"/>
      <c r="M16" s="42"/>
    </row>
    <row collapsed="false" customFormat="false" customHeight="false" hidden="false" ht="12.1" outlineLevel="0" r="17">
      <c r="A17" s="45" t="s">
        <v>148</v>
      </c>
      <c r="B17" s="46" t="n">
        <v>300</v>
      </c>
      <c r="C17" s="46" t="n">
        <v>300</v>
      </c>
      <c r="D17" s="46" t="n">
        <v>300</v>
      </c>
      <c r="E17" s="46" t="n">
        <v>300</v>
      </c>
      <c r="F17" s="47"/>
      <c r="G17" s="47"/>
      <c r="H17" s="47"/>
      <c r="I17" s="47"/>
      <c r="J17" s="47"/>
      <c r="K17" s="47"/>
      <c r="L17" s="47"/>
      <c r="M17" s="48"/>
    </row>
  </sheetData>
  <mergeCells count="1">
    <mergeCell ref="F2:F6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5" zoomScaleNormal="105" zoomScalePageLayoutView="100">
      <selection activeCell="C11" activeCellId="0" pane="topLeft" sqref="C11"/>
    </sheetView>
  </sheetViews>
  <cols>
    <col collapsed="false" hidden="false" max="2" min="1" style="0" width="11.9843137254902"/>
    <col collapsed="false" hidden="false" max="3" min="3" style="0" width="20.0980392156863"/>
    <col collapsed="false" hidden="false" max="4" min="4" style="0" width="11.9843137254902"/>
    <col collapsed="false" hidden="false" max="5" min="5" style="0" width="13.8745098039216"/>
    <col collapsed="false" hidden="false" max="7" min="6" style="0" width="11.9843137254902"/>
    <col collapsed="false" hidden="false" max="8" min="8" style="0" width="27.7490196078431"/>
    <col collapsed="false" hidden="false" max="9" min="9" style="0" width="34.956862745098"/>
    <col collapsed="false" hidden="false" max="1025" min="10" style="0" width="11.9843137254902"/>
  </cols>
  <sheetData>
    <row collapsed="false" customFormat="false" customHeight="false" hidden="false" ht="14.5" outlineLevel="0" r="1">
      <c r="A1" s="49" t="s">
        <v>149</v>
      </c>
      <c r="B1" s="50" t="s">
        <v>143</v>
      </c>
      <c r="C1" s="50" t="s">
        <v>54</v>
      </c>
      <c r="D1" s="50" t="s">
        <v>150</v>
      </c>
      <c r="E1" s="51" t="s">
        <v>151</v>
      </c>
      <c r="F1" s="51" t="s">
        <v>25</v>
      </c>
      <c r="G1" s="51" t="s">
        <v>152</v>
      </c>
      <c r="H1" s="51" t="s">
        <v>153</v>
      </c>
      <c r="I1" s="52" t="s">
        <v>154</v>
      </c>
    </row>
    <row collapsed="false" customFormat="false" customHeight="false" hidden="false" ht="14.5" outlineLevel="0" r="2">
      <c r="A2" s="53" t="s">
        <v>155</v>
      </c>
      <c r="B2" s="53" t="s">
        <v>156</v>
      </c>
      <c r="C2" s="53" t="s">
        <v>156</v>
      </c>
      <c r="D2" s="53" t="s">
        <v>156</v>
      </c>
      <c r="E2" s="53" t="s">
        <v>156</v>
      </c>
      <c r="F2" s="53"/>
      <c r="G2" s="53" t="s">
        <v>68</v>
      </c>
      <c r="H2" s="53" t="s">
        <v>157</v>
      </c>
      <c r="I2" s="53"/>
    </row>
    <row collapsed="false" customFormat="false" customHeight="false" hidden="false" ht="12.65" outlineLevel="0" r="3">
      <c r="B3" s="0" t="n">
        <v>1</v>
      </c>
      <c r="C3" s="54" t="s">
        <v>158</v>
      </c>
      <c r="D3" s="0" t="s">
        <v>159</v>
      </c>
      <c r="E3" s="0" t="s">
        <v>139</v>
      </c>
      <c r="F3" s="0" t="n">
        <v>7.5</v>
      </c>
      <c r="G3" s="0" t="n">
        <v>0.125</v>
      </c>
      <c r="H3" s="0" t="n">
        <v>0.006</v>
      </c>
      <c r="I3" s="0" t="s">
        <v>160</v>
      </c>
    </row>
    <row collapsed="false" customFormat="false" customHeight="false" hidden="false" ht="12.65" outlineLevel="0" r="4">
      <c r="B4" s="0" t="n">
        <v>2</v>
      </c>
      <c r="C4" s="54" t="s">
        <v>158</v>
      </c>
      <c r="D4" s="0" t="s">
        <v>159</v>
      </c>
      <c r="E4" s="0" t="s">
        <v>146</v>
      </c>
      <c r="F4" s="0" t="n">
        <v>7.5</v>
      </c>
      <c r="G4" s="0" t="n">
        <v>1.76</v>
      </c>
      <c r="H4" s="0" t="n">
        <v>0.12</v>
      </c>
      <c r="I4" s="0" t="s">
        <v>160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LibreOffice/3.5$Linux_X86_64 LibreOffice_project/350m1$Build-2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2009-06-15T14:47:48.00Z</dcterms:created>
  <dc:creator>FiedlerT</dc:creator>
  <cp:lastModifiedBy>Software_Nutzer</cp:lastModifiedBy>
  <dcterms:modified xsi:type="dcterms:W3CDTF">2012-04-02T12:46:52.00Z</dcterms:modified>
  <cp:revision>0</cp:revision>
</cp:coreProperties>
</file>